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0" windowWidth="28800" windowHeight="10635" activeTab="1"/>
  </bookViews>
  <sheets>
    <sheet name="Anexa A" sheetId="3" r:id="rId1"/>
    <sheet name="Anexa B" sheetId="14" r:id="rId2"/>
    <sheet name="Bs y Servicios" sheetId="15" r:id="rId3"/>
    <sheet name="Hoja1" sheetId="17" r:id="rId4"/>
  </sheets>
  <definedNames>
    <definedName name="_xlnm._FilterDatabase" localSheetId="0" hidden="1">'Anexa A'!$A$7:$CH$301</definedName>
    <definedName name="_xlnm._FilterDatabase" localSheetId="1" hidden="1">'Anexa B'!$A$6:$K$167</definedName>
    <definedName name="_xlnm._FilterDatabase" localSheetId="2" hidden="1">'Bs y Servicios'!$A$6:$WVR$31</definedName>
    <definedName name="_xlnm.Print_Area" localSheetId="0">'Anexa A'!$A$1:$Q$301</definedName>
    <definedName name="_xlnm.Print_Titles" localSheetId="0">'Anexa A'!$1:$7</definedName>
    <definedName name="_xlnm.Print_Titles" localSheetId="1">'Anexa B'!$1:$6</definedName>
    <definedName name="_xlnm.Print_Titles" localSheetId="2">'Bs y Servicios'!$1:$6</definedName>
  </definedNames>
  <calcPr calcId="145621"/>
</workbook>
</file>

<file path=xl/calcChain.xml><?xml version="1.0" encoding="utf-8"?>
<calcChain xmlns="http://schemas.openxmlformats.org/spreadsheetml/2006/main">
  <c r="E167" i="14" l="1"/>
  <c r="F167" i="14"/>
  <c r="G167" i="14"/>
  <c r="H167" i="14"/>
  <c r="I167" i="14"/>
  <c r="J167" i="14"/>
  <c r="K167" i="14"/>
  <c r="K31" i="15"/>
  <c r="L31" i="15"/>
  <c r="M31" i="15"/>
  <c r="I31" i="15" l="1"/>
  <c r="J31" i="15"/>
  <c r="H31" i="15"/>
  <c r="L50" i="3" l="1"/>
  <c r="L49" i="3"/>
  <c r="L43" i="3"/>
  <c r="L42" i="3"/>
  <c r="L41" i="3"/>
  <c r="L40" i="3"/>
  <c r="L39" i="3"/>
  <c r="L38" i="3"/>
  <c r="L37" i="3"/>
  <c r="M36" i="3"/>
  <c r="L36" i="3"/>
  <c r="M301" i="3" l="1"/>
  <c r="N301" i="3"/>
  <c r="O301" i="3"/>
  <c r="P301" i="3"/>
  <c r="Q301" i="3"/>
  <c r="F19" i="15" l="1"/>
  <c r="F31" i="15" s="1"/>
  <c r="D167" i="14" l="1"/>
  <c r="H301" i="3" l="1"/>
  <c r="J301" i="3"/>
  <c r="I301" i="3"/>
</calcChain>
</file>

<file path=xl/sharedStrings.xml><?xml version="1.0" encoding="utf-8"?>
<sst xmlns="http://schemas.openxmlformats.org/spreadsheetml/2006/main" count="850" uniqueCount="709">
  <si>
    <t xml:space="preserve"> </t>
  </si>
  <si>
    <t>CONTRATACIÓN DE OBRAS O ADQUISICIÓN DE BIENES Y SERVICIOS</t>
  </si>
  <si>
    <t>CON INCIDENCIA EN EJERCICIOS FUTUROS</t>
  </si>
  <si>
    <t>JURISDICCIÓN</t>
  </si>
  <si>
    <t>SERVICIO</t>
  </si>
  <si>
    <t>PROGRAMA</t>
  </si>
  <si>
    <t>SUBPROGRAMA</t>
  </si>
  <si>
    <t>OBRA DE INVERSIÓN</t>
  </si>
  <si>
    <t>PROYECTO</t>
  </si>
  <si>
    <t>Total</t>
  </si>
  <si>
    <t>Ampliacion del Laboratorio Fotográfico de la Morgue Judicial - Junin 760</t>
  </si>
  <si>
    <t>Adecuación Integral Edificio Villarino 2010</t>
  </si>
  <si>
    <t>Refacción de los Patios Interiores del Palacio - Patios 3 y 4</t>
  </si>
  <si>
    <t>Adecuación Integral para el Edificio Calle Rivadavia 737/767/771</t>
  </si>
  <si>
    <t>Construcción Oficinas - Edificio El Ladrillo</t>
  </si>
  <si>
    <t>Mejoramiento Sistemas de Riego Angulos, provincia de La Rioja (BID N° 3806)</t>
  </si>
  <si>
    <t>Construcción Muelles Pescadores Artezanales, Ushuaia y Almanza,  Tierra del Fuego (BID N°  3806)</t>
  </si>
  <si>
    <t>Mejora del Transporte en el Área Metropolitana - Autopista del Bicentenario - Paseo del Bajo (CAF S/N)</t>
  </si>
  <si>
    <t>Atención de Emergencias en Regiones y Distritos en Rutas Varias</t>
  </si>
  <si>
    <t>Corredor NOA: Autopista Rutas Nacionales Nº 9 y 34 - Rosario de la Frontera - Acceso a Salta</t>
  </si>
  <si>
    <t>Travesía Urbana Corrientes</t>
  </si>
  <si>
    <t xml:space="preserve">Sistema Cristo Redentor: Readecuación de Túneles Caracoles y Cristo Redentor </t>
  </si>
  <si>
    <t>Campamentos Viales en Distrito Córdoba</t>
  </si>
  <si>
    <t>Campamentos Viales en Distrito Catamarca</t>
  </si>
  <si>
    <t>Campamentos Viales en Distrito Río Negro</t>
  </si>
  <si>
    <t>Construcción Gasoducto - Mendoza</t>
  </si>
  <si>
    <t>Restauracion y Puesta en Valor Torre Mario Roberto Alvarez</t>
  </si>
  <si>
    <t>Ampliación y Remodelación de los Edificios propiedad de Anses de las provincias de Mendoza y La Rioja</t>
  </si>
  <si>
    <t>Reparación Seccional El Sauco Parque Nacional Patagonia y Vivienda de Guardaparques PN Patagonia</t>
  </si>
  <si>
    <t>Construcción Planta de Tratamiento Efluentes Líquidos Industriales PIC Lanús (BIRF N°7706-AC)</t>
  </si>
  <si>
    <t>Adaptación funcional - Juzgado Federal Goya - Belgrano Nº 942. Goya Corrientes</t>
  </si>
  <si>
    <t>Construcción de un nuevo edificio para la instalación del Juzgado Federal. - Juzgado Federal Campana - San Martín Nº 117. Campana. Buenos Aires. Etapa II</t>
  </si>
  <si>
    <t>Obras Gasoducto Patagónico Cordillerano</t>
  </si>
  <si>
    <t>Construcción del Centro Penitenciario Federal - Misiones UP 17</t>
  </si>
  <si>
    <t>Construcción del Centro Penitenciario Federal - Corrientes</t>
  </si>
  <si>
    <t>Adquisición de Material Rodante-Proyecto de Renovación del FFCC Belgrano Cargas</t>
  </si>
  <si>
    <t>Adquisición de Equipamiento Básico Agrícola (PROSAP)</t>
  </si>
  <si>
    <t>Recuperación Ciclo Logístico A4-AR</t>
  </si>
  <si>
    <t>Incorporación Helicópteros Pesados Off Shore</t>
  </si>
  <si>
    <t>Mantenimiento de Equipos y Otros Servicios SIGEN</t>
  </si>
  <si>
    <t>BIENES Y SERVICIOS</t>
  </si>
  <si>
    <t>CONTRATACIÓN  PARA ADQUISICIÓN DE BIENES Y SERVICIOS</t>
  </si>
  <si>
    <t>OBRA</t>
  </si>
  <si>
    <t>Ley 27.431</t>
  </si>
  <si>
    <t>DNU N° 545/18</t>
  </si>
  <si>
    <t>D.A. N° 1605/18</t>
  </si>
  <si>
    <t>Crédito Inicial</t>
  </si>
  <si>
    <t>Crédito Vigente</t>
  </si>
  <si>
    <t>Devengado</t>
  </si>
  <si>
    <t>Datos SAF</t>
  </si>
  <si>
    <t>Datos SIDIF</t>
  </si>
  <si>
    <t xml:space="preserve">Datos SAF </t>
  </si>
  <si>
    <t>Decreto 1053/18</t>
  </si>
  <si>
    <t>Puesta en valor del Centro Nacional de la Música - Ex Biblioteca Nacional y Construcción de Edificios Anexos  (1)</t>
  </si>
  <si>
    <t>Restauración y Puesta en Valor de Monumentos Históricos Nacionales - Etapa II  (1)</t>
  </si>
  <si>
    <t>Ampliación y Puesta en Valor del Museo Nacional de Bellas Artes - Etapa II  (1)</t>
  </si>
  <si>
    <t>SAF 337:</t>
  </si>
  <si>
    <t>El organismo informa que los proyectos carecen de ejecución en virtud de lo dispuesto por la D.A. N° 337/2018.</t>
  </si>
  <si>
    <t>Contrato de Mantenimiento Preventivo y Correctivo, de la Electrónica y Antenas de las Estaciones de Radar Secundario Monopulso Argentino (RSMA) (1)</t>
  </si>
  <si>
    <t>('1)</t>
  </si>
  <si>
    <t>SAF 370:</t>
  </si>
  <si>
    <t>Pabellón 1 Sede Andina - Universidad Nacional de Río Negro ('1)</t>
  </si>
  <si>
    <t>SAF 330:</t>
  </si>
  <si>
    <t>Pluviales Secundarios y Terciarios de la Ciudad de Goya (2)</t>
  </si>
  <si>
    <t>('2)</t>
  </si>
  <si>
    <t>Informa que entienden que por la naturaleza del proyecto la asignación a ese SAF debe tratarse de un error.</t>
  </si>
  <si>
    <t>Construcción Campus Universitario 1ra Etapa San Salvador de Jujuy UNJU (3)</t>
  </si>
  <si>
    <t>('3)</t>
  </si>
  <si>
    <t>Informa que este proyecto no cuenta con una ficha de inversión pública en esa Jursidicción.</t>
  </si>
  <si>
    <t>SAF 107:</t>
  </si>
  <si>
    <t>Se desestimó por cambios en el Plan Operativo Anual del Organismo.</t>
  </si>
  <si>
    <r>
      <t xml:space="preserve">Construcción de Sede Administración Parque Interjurisdiccional Marino Costero Patagonia Austral </t>
    </r>
    <r>
      <rPr>
        <b/>
        <sz val="10"/>
        <color indexed="8"/>
        <rFont val="Book Antiqua"/>
        <family val="1"/>
      </rPr>
      <t>(2)</t>
    </r>
  </si>
  <si>
    <r>
      <t xml:space="preserve">Construcción de Galpón/Taller y Alojamiento para para Personal en Tránsito en el Parque Nacional El Impenetrable </t>
    </r>
    <r>
      <rPr>
        <b/>
        <sz val="10"/>
        <color indexed="8"/>
        <rFont val="Book Antiqua"/>
        <family val="1"/>
      </rPr>
      <t>(2)</t>
    </r>
  </si>
  <si>
    <r>
      <t xml:space="preserve">Construcción de Destacamento y Vivienda para Guardaparquesen el Parque Nacional El Impenetrable </t>
    </r>
    <r>
      <rPr>
        <b/>
        <sz val="10"/>
        <color indexed="8"/>
        <rFont val="Book Antiqua"/>
        <family val="1"/>
      </rPr>
      <t>(2)</t>
    </r>
  </si>
  <si>
    <r>
      <t xml:space="preserve">Construcción Subcentral de Incendio y Oficina Informes Junín de los Andes - Parque Nacional Lanín </t>
    </r>
    <r>
      <rPr>
        <b/>
        <sz val="10"/>
        <color indexed="8"/>
        <rFont val="Book Antiqua"/>
        <family val="1"/>
      </rPr>
      <t>(2)</t>
    </r>
  </si>
  <si>
    <r>
      <t xml:space="preserve">Construcción Subcentral de Incendio en El Chaltén - Parque Nacional Los Glaciares </t>
    </r>
    <r>
      <rPr>
        <b/>
        <sz val="10"/>
        <color indexed="8"/>
        <rFont val="Book Antiqua"/>
        <family val="1"/>
      </rPr>
      <t>(2)</t>
    </r>
  </si>
  <si>
    <r>
      <t xml:space="preserve">Construcción de Muelles en Caleta Sara e Isla Leones y Puesta en Valor Faro </t>
    </r>
    <r>
      <rPr>
        <b/>
        <sz val="10"/>
        <color indexed="8"/>
        <rFont val="Book Antiqua"/>
        <family val="1"/>
      </rPr>
      <t>(2)</t>
    </r>
  </si>
  <si>
    <r>
      <t xml:space="preserve">Puesta en valor del Faro Leones en el Parque Interjurisdiccional Marino Costero Patagonia Austral </t>
    </r>
    <r>
      <rPr>
        <b/>
        <sz val="10"/>
        <color indexed="8"/>
        <rFont val="Book Antiqua"/>
        <family val="1"/>
      </rPr>
      <t>(2)</t>
    </r>
  </si>
  <si>
    <r>
      <t xml:space="preserve">Construcción de Museo, Sanitarios y Salón de Merendantes en el Monumento Natural Bosques Petrificados </t>
    </r>
    <r>
      <rPr>
        <b/>
        <sz val="10"/>
        <color indexed="8"/>
        <rFont val="Book Antiqua"/>
        <family val="1"/>
      </rPr>
      <t>(2)</t>
    </r>
  </si>
  <si>
    <r>
      <t xml:space="preserve">Construcción de Subcentral de Incendios para ICE en Rio La Pataia Parque Nacional Tierra del Fuego </t>
    </r>
    <r>
      <rPr>
        <b/>
        <sz val="10"/>
        <color indexed="8"/>
        <rFont val="Book Antiqua"/>
        <family val="1"/>
      </rPr>
      <t>(2)</t>
    </r>
  </si>
  <si>
    <r>
      <t>Construcción de Centro de Visitantes en el Parque Nacional Talampaya</t>
    </r>
    <r>
      <rPr>
        <b/>
        <sz val="10"/>
        <color indexed="8"/>
        <rFont val="Book Antiqua"/>
        <family val="1"/>
      </rPr>
      <t xml:space="preserve"> (2)</t>
    </r>
  </si>
  <si>
    <r>
      <t xml:space="preserve">Construcción de 7 km de Camino de Vinculación entre el Centro Operativo y la Ruta Provincial Nº63 en el Parque Nacional Monte León </t>
    </r>
    <r>
      <rPr>
        <b/>
        <sz val="10"/>
        <color indexed="8"/>
        <rFont val="Book Antiqua"/>
        <family val="1"/>
      </rPr>
      <t>(2)</t>
    </r>
  </si>
  <si>
    <r>
      <t xml:space="preserve">Restauración Seccional La Escuelita - Parque Nacional Mburucuya </t>
    </r>
    <r>
      <rPr>
        <b/>
        <sz val="10"/>
        <color indexed="8"/>
        <rFont val="Book Antiqua"/>
        <family val="1"/>
      </rPr>
      <t>(2)</t>
    </r>
  </si>
  <si>
    <r>
      <t xml:space="preserve">Construcción de Intendencia, Centro de Interpretación y Baños Públicos - Parque Nacional Campos del Tuyu </t>
    </r>
    <r>
      <rPr>
        <b/>
        <sz val="10"/>
        <color indexed="8"/>
        <rFont val="Book Antiqua"/>
        <family val="1"/>
      </rPr>
      <t>(2)</t>
    </r>
  </si>
  <si>
    <t>Proyecto en desarrollo y confección de pliegos demorados.</t>
  </si>
  <si>
    <r>
      <t xml:space="preserve">Restauración del Edificio de Parques Nacionales </t>
    </r>
    <r>
      <rPr>
        <b/>
        <sz val="10"/>
        <color indexed="8"/>
        <rFont val="Book Antiqua"/>
        <family val="1"/>
      </rPr>
      <t>(3)</t>
    </r>
  </si>
  <si>
    <r>
      <t xml:space="preserve">Construcción Pasa Fauna Ruta Nacional Nro. 12 </t>
    </r>
    <r>
      <rPr>
        <b/>
        <sz val="10"/>
        <color indexed="8"/>
        <rFont val="Book Antiqua"/>
        <family val="1"/>
      </rPr>
      <t>(4)</t>
    </r>
  </si>
  <si>
    <t>('4)</t>
  </si>
  <si>
    <t xml:space="preserve">SAF 107: </t>
  </si>
  <si>
    <r>
      <t xml:space="preserve">Sistema de Energía Renovable para Sede Central - Energía Solar - INV </t>
    </r>
    <r>
      <rPr>
        <b/>
        <sz val="10"/>
        <color indexed="8"/>
        <rFont val="Book Antiqua"/>
        <family val="1"/>
      </rPr>
      <t>(4)</t>
    </r>
  </si>
  <si>
    <t xml:space="preserve">SAF 609: </t>
  </si>
  <si>
    <t>El organismo informa que el proyecto no presentó ejecución debido a que se efectuó una readecuación presupuestaria instrumentada mediante Disp. DI-2018-149-APN-INV#MA para poder reforzar los créditos necesarios para atender compromisos en moneda extranjera, dada la variación que experimentó el tipo de cambio durante el 2018.</t>
  </si>
  <si>
    <t>Edificio Centro de Energías Renovables  (5)</t>
  </si>
  <si>
    <t>('5)</t>
  </si>
  <si>
    <t>SAF 608:</t>
  </si>
  <si>
    <t>El organismo informa que el crédito se reasignó a la Partida 5.2.3.2001 (Transferencias para Actividades Científicas o Académicas) para su ejecución a través del Sistema de Centros de Investigación.</t>
  </si>
  <si>
    <t>Obras en el Entorno de la Casa de Gobierno  (6)</t>
  </si>
  <si>
    <t>('6)</t>
  </si>
  <si>
    <t>SAF 301:</t>
  </si>
  <si>
    <t>La obra no se ejecutó por una decisión política.</t>
  </si>
  <si>
    <t>Refacción de las Piletas Olímpicas del Centro Recreativo Nacional (CeReNa) (7)</t>
  </si>
  <si>
    <t>('7)</t>
  </si>
  <si>
    <t>El Secretario de Deportes, en uso de sus facultades de administración, efectuó una reevaluación de prioridades, definiendo aquellas gestiones a llevar adelante durante el transcurso del año 2018, no encontrándose la obra referida dentro del plan estratégico para el citado ejercicio.</t>
  </si>
  <si>
    <t>Microestadio y Natatorio Cubierto- Municipio Hurlingham-  Provincia de Buenos Aires  (5)</t>
  </si>
  <si>
    <t xml:space="preserve">SAF 301: </t>
  </si>
  <si>
    <t>El organismo informa que no fue ejecutada desde su SAF.</t>
  </si>
  <si>
    <t>El Secretario de Deportes, en uso de sus facultades de administración, efectuó una reevaluación de prioridades, definiendo aquiellas gestiones a llevar adelante durante el transcurso del año 2018, no encontrándose la obra referida dentro del plan estratégico para el citado ejercicio.</t>
  </si>
  <si>
    <t>Construcción de Centro de Capacitación y Transferencia de Tecnología Salta  (8)</t>
  </si>
  <si>
    <t>Readecuación Vivero  Makallé -Chaco (BID 2853)  (8)</t>
  </si>
  <si>
    <t>Construcción de Invernadero en el Centro Nacional de Desarrollo Acuicola (BID 3255)  (8)</t>
  </si>
  <si>
    <t>('8)</t>
  </si>
  <si>
    <t>SAF 363:</t>
  </si>
  <si>
    <t>El organismo informa que por falta de crédito presupuestario 2018 para ejecutar todas las obras previstas se obligó a priorizar la ejecución de aquellas obras que estaban iniciadas en ejercicios anteriores.</t>
  </si>
  <si>
    <t>Implementación del Sistema de Transferencia de Tecnologia de Riego. Universidad Nacional de Catamarca (CAF 9458)  (9)</t>
  </si>
  <si>
    <t>Implementación del Sistema de Transferencia de Tecnologia de Riego. Universidad Nacional del Nordeste (CAF 9458)  (9)</t>
  </si>
  <si>
    <t>Implementación del Sistema de Transferencia de Tecnologia de Riego. Universidad Nacional del Sur  (CAF 9458)  (9)</t>
  </si>
  <si>
    <t>('9)</t>
  </si>
  <si>
    <t>Por falta de presupuesto no se avanzó en el Convenio con la Universidad.</t>
  </si>
  <si>
    <t>Microembalses Arroyo El Cano Córdoba (BID 3806)  (10)</t>
  </si>
  <si>
    <t>('10)</t>
  </si>
  <si>
    <t>La provincia decidió reemplazar el proyecto y por falta de presupuesto se postergó para 2019</t>
  </si>
  <si>
    <t>Mejoramiento de la Infraestructura de Riego, Sistema Hídrico Figueroa, Santiago del Estero (BID N° 3806)  (11)</t>
  </si>
  <si>
    <t>Mejoramiento del Riego en Colalao del Valle (BID N° 3806)  (11)</t>
  </si>
  <si>
    <t>('11)</t>
  </si>
  <si>
    <t>Se dio de baja la licitación por falta de presupuesto</t>
  </si>
  <si>
    <t>Perforaciones de pozos de agua lucha sequia puna jujeña (6)</t>
  </si>
  <si>
    <t>La obra en cuestión no fue solicitada por el organismo.</t>
  </si>
  <si>
    <t>Implementación del Sistema de Transferencia de Tecnologia de Riego. Universidad Nacional de Cuyo (CAF 9458)  (12)</t>
  </si>
  <si>
    <t>('12)</t>
  </si>
  <si>
    <t>La ejecución se realizó a traves de un convenio, el mismo finalizó en 2018. No se ha utilizado dicha categoría programática para informar su ejecución.</t>
  </si>
  <si>
    <t>Readecuación Sistemas de Riego Superficiales Angulos, provincia de La Rioja (BID N° 3806)  (8)</t>
  </si>
  <si>
    <t>El organismo informa que a partir del DNU N° 27 se restringieron los créditos hasta que el 25 de Junio por medio de la D.A. N° 1228/2018 se concretó la transferencia de los mismos a EANA S.E. Además aclara que la diferencia del Crédito Inicial con el SIDIF se debe a otros gastos del organismo.</t>
  </si>
  <si>
    <t>Construcción del Instituto de Conducción Conjunta Estratégica para la Formación Policial y Conducción Estratégica  (13)</t>
  </si>
  <si>
    <t>('13)</t>
  </si>
  <si>
    <t>SAF 343:</t>
  </si>
  <si>
    <t>Al respecto, se informa que la citada obra no tuvo ejecución, puesto que durante el año 2018 el Ministerio priorizó los gastos de inversión relacionados al mantenimiento del equipamiento e instalaciones existentes, así como los gastos extraordinarios ocasionados por la reunión del G20. En este contexto, el proyecto de construcción del ICCE avanzó finalizando todas sus actividades y productos relacionados con la preinversión. Como resultado de esto, actualmente la documentación ejecutiva del edificio, necesaria para la producción del pliego, se encuentra finalizada. El pliego para la Licitación Pública Nacional fue enviado a la No Objeción del BID, financiador del proyecto, estando actualmente este Ministerio a la espera de dicha definición.</t>
  </si>
  <si>
    <t>Adquisición de Equipamientos Varios para la Gestión Integral de Riegos  (2)</t>
  </si>
  <si>
    <t>Según NO-2019-21515598-APN-DPMA#MPYT Durante el ejercicio no se ha firmado el convenio de préstamo . Se iniciará la ejecución del mismo en 2019</t>
  </si>
  <si>
    <t>Construcción Subsede en Puerto Madryn (BID 3255/OC-AR) (14)</t>
  </si>
  <si>
    <t>Construcción Subsede en Caleta Paula (BID 3255/OC-AR) (14)</t>
  </si>
  <si>
    <t>Construcción Subsede en Rawson (BID 3255/0C-AR) (14)</t>
  </si>
  <si>
    <t>Construccion del Centro de Experimentacion y
 Desarrollo de la Maricultura (CENIDMAR) (BID 3255/OC-AR) (14)</t>
  </si>
  <si>
    <t>('14)</t>
  </si>
  <si>
    <t>SAF 607:</t>
  </si>
  <si>
    <t xml:space="preserve">Respecto de la no ejecución de las obras se informa que la máxima autoridad del organismo habiendo analizado los créditos presupuestarios asignados en el marco del Programa de Desarrollo Pesquero y Acuícola Sustentable BID 3255/OC-AR solicitó que se arbitraran los medios necesarios para la reafectación de estos créditos a los siguientes componentes del citado programa: "Construcción de un Buque Costero de Investigación Oceanográfica Pesquera". La reafectación encomendada obedeció a un replanteo de prioridades que fue necesario considerar en función al financiamiento recibido, a los objetivos estrategicos del año en curso y a los compromisos asumidos. Cabe mencionar que fue procedente reafectar los fondos a fin de cumplir con los compromisos asumidos en el contrato celebrado con el astillero Armon Vigo S.A.                                                                                                        </t>
  </si>
  <si>
    <t>Construcción Polo Logístico Regional Norte  (15)</t>
  </si>
  <si>
    <t>('15)</t>
  </si>
  <si>
    <t>SAF 380:</t>
  </si>
  <si>
    <t>El proyecto no tuvo ejecución durante el período 2018. Se produjo la apertura de la licitación realizándose preadjudicación pero debido a que se presentaron impugnaciones a las ofertas se encuentra en alálisis en el área de Asesoría Jurídica de la Institución, no pudiéndose aplicar el adelanto financiero previsto, siendo reasignados los créditos para atender y financiar la adquisición de distintos Bienes y Servicios indispensables para el accionar de la Institución.</t>
  </si>
  <si>
    <t>Construcción Prefectura Itatí  (16)</t>
  </si>
  <si>
    <t>('16)</t>
  </si>
  <si>
    <t>El proyecto no tuvo ejecución durante el período 2018 debido a que se produjo la apertura de la licitación con fecha 05/12/2018 y debido a los plazos propios del acto licitatorio no se alcanzó a aplicar el adelanto financiero previsto, siendo reasignados los créditos para atender y financiar la adquisición de distintos Bienes y Servicios indispensables para el accionar de la Institución.</t>
  </si>
  <si>
    <t>Construcción Pabellón Sanidad en la Escuela de Gendarmería Nacional "General Martín de Güemes"  (17)</t>
  </si>
  <si>
    <t>('17)</t>
  </si>
  <si>
    <t>SAF 375:</t>
  </si>
  <si>
    <t>Los procesos administrativos que impulsan la contratación se tramitan mediante Licitación Pública N°03/2017. Actualmente la contratación se encuentra en la Secretaría de Coordinación, Formación y Carrera del Ministerio de Seguridad, con "Proyecto de Adjudicación". Cabe mencionar que los créditos fueron reasignados mediante Disposición DI-2018-780-APN-SUBDINAL#GNA del Subdirector Nacional para atender otras prioridades Institucionales.</t>
  </si>
  <si>
    <t>Construcción Pabellón Sanidad en la Región I - Campo de Mayo - Provincia de Buenos Aires  (18)</t>
  </si>
  <si>
    <t>('18)</t>
  </si>
  <si>
    <t>Los procesos administrativos que impulsan la contratación se tramitan mediante Licitación Pública N°02/2017. Actualmente la contratación se encuentra en el Departamento de Gestión del Plan Anual de Contrataciones de Gendarmería Nacional, pendiente de adjudidcación por falta de financiamiento. Cabe mencionar que los créditos fueron reasignados mediante Disposición DI-2018-1122-APN-DINALGEN#GNA del Director Nacional y DI-2018-780-APN-SUBDINAL#GNA del Subdirector Nacional para atender otras prioridades Institucionales.</t>
  </si>
  <si>
    <t>Remodelación del Complejos Fronterizo Salvador Mazza - Yacuiba  (19)</t>
  </si>
  <si>
    <t>('19)</t>
  </si>
  <si>
    <t>Demora en la elaboración del Proyecto Ejecutivo y el Pliego de Cláusulas Especiales que integrarán parte de la documentación que impulsará los procesos administrativos para la contratación de la ejecución del Proyecto y su respectiva obra. Cabe mencionar que elcrédito interno otorgado mediante fuente de financiamiento 15 fue reasignado mediante Disposición DI-2018-1122-APN-DINALGEN#GNA del Director Nacional para atenderr otras prioridades institucionales.</t>
  </si>
  <si>
    <t>Mantenimiento de Centro de Computos Gendarmería (3)</t>
  </si>
  <si>
    <t>Mantenimiento Central Avaya Aura (3)</t>
  </si>
  <si>
    <t>Contratación Servicio Internet 100 Mbps  (3)</t>
  </si>
  <si>
    <t>Mantenimiento y Reparación de Equipos de Comunicaciones Ruta Nacional N° 14  (3)</t>
  </si>
  <si>
    <t>Mamtenimiento de Unidades de Comunicaciones Móviles (3)</t>
  </si>
  <si>
    <t>Servicios de Enlace Telecomunicaciones, Telefonía Celular y Satelital  (3)</t>
  </si>
  <si>
    <t>La diferencia entre los montos devengados y el total de los Programas corresponde a otros gastos de la institución.</t>
  </si>
  <si>
    <t>Patrulleros Medianos Multipropósito - OPV  (4)</t>
  </si>
  <si>
    <t xml:space="preserve">SAF 379: </t>
  </si>
  <si>
    <t>De acuerdo a lo informado por el organismo, los créditos corresponden a Fuente de Financiamiento 22. El Crédito Inicial se encuentra imputado en el Prog. 16 - Subprog. 0 - Act. 6/12 - IPP 6.8.7. El Crédito Vigente en el Prog. 16 - Subprog. 0 - Act. 16 - IPP 4.4.0 y 6.8.7.</t>
  </si>
  <si>
    <t>Terminación y Puesta en Marcha Planta de Ósmosis inversa Caleta Olivia - Pcia. Santa Cruz  (20)</t>
  </si>
  <si>
    <t>Ampliación de Red Colectora Barrio Villa El Libertador, Córdoba - Pcia. Córdoba  (20)</t>
  </si>
  <si>
    <t>('20)</t>
  </si>
  <si>
    <t>SAF 613:</t>
  </si>
  <si>
    <t>El organismo no contó con crédito suficiente para iniciar esta obra.</t>
  </si>
  <si>
    <t>Instalación y Puesta en Marcha de Nuevas Máquinas Enfriadoras  - Juzgado Nacional de Trabajo - Presidente Perón Nº 990. C.A.B.A.  (21)</t>
  </si>
  <si>
    <t>Construcción Nuevo Edificio sede de los Tribunales Federales del Neuquén.  - Av. Belgrano  Nº 110, esquina Irigoyen Nº 372 - Provincia de Neuquén  (21)</t>
  </si>
  <si>
    <t>Construcción de Nuevo Edificio para la Centralización de la Justicia Federal, Etapa 2. - CF y JF N° 1 Resistencia - Hipólito Yrigoyen Nº 65. Resistencia. Chaco.  (21)</t>
  </si>
  <si>
    <t>('21)</t>
  </si>
  <si>
    <t>SAF 320:</t>
  </si>
  <si>
    <t>Postergación de inicio de la obra por Licitación fracasada. En trabajo de revisión de pliego y nuevo llamado.</t>
  </si>
  <si>
    <t>Juzgado Federal de Junín - Ampliación y Remodelación de Edificio  (22)</t>
  </si>
  <si>
    <t>('22)</t>
  </si>
  <si>
    <t>En estudio para reelaborar una propuesta ajustada a las actuales necesidades según informe de la Dirección General de Infraestructura Judicial al momento de la Programación Inicial.</t>
  </si>
  <si>
    <t>Construcción de Nuevo Edificio para la Centralización de la Justicia Federal - Centro Judicial de Posadas  - Av. Santa Catalina esquina Centenario - Posadas - Provincia de Misiones. (23)</t>
  </si>
  <si>
    <t>('23)</t>
  </si>
  <si>
    <t>En trámite de rescisión de OP Expte. N° 14-25473/08. Se cuenta con datos de ejecución actualizados de la obra. Según Informe de la Dirección General de Infraestructura Judicial.</t>
  </si>
  <si>
    <t>Readecuación del tablero general del edificio, montantes y tableros seccionales. - Cámara Nacional en lo Penal Económico - Av. de los Inmigrantes Nº 1950. C.A.B.A.  (24)</t>
  </si>
  <si>
    <t>('24)</t>
  </si>
  <si>
    <t>En trámite de rescisión de OP Expte. N° 14-31297/06. Se cuenta con datos de ejecución actualizados de la obra. Según Informe de la Dirección General de Infraestructura Judicial.</t>
  </si>
  <si>
    <t>Modificaciones en la instalación termomecánica y reacondicionamiento de torres de enfriamiento. Re- CF de Apelaciones de Córdoba - Concepción Arenal Nº 690. Córdoba.  (25)</t>
  </si>
  <si>
    <t>('25)</t>
  </si>
  <si>
    <t>Fracaso de Licitación por ofertas con valores no equitativos.</t>
  </si>
  <si>
    <t>Adecuación de los Núcleos Sanitarios Ala Retiro - Fuero Penal Económico - Av. de los Inmigrantes N° 1950, Ciudad Autónoma de Buenos Aires  (26)</t>
  </si>
  <si>
    <t>('26)</t>
  </si>
  <si>
    <t>Inicio de obra atrasado, se proyecta su ejecución en ejercicios posteriores.</t>
  </si>
  <si>
    <t>Adecuación del 1° y 2° piso para la instalación del tribunal  - Tribunal Oral en lo Criminal Federal Santa Rosa - Av. Rivadavia 202, Santa Rosa, Provincia de La Pampa  (27)</t>
  </si>
  <si>
    <t>('27)</t>
  </si>
  <si>
    <t>Obra desestimada debido al inicio de búsqueda de un nuevo inmueble.</t>
  </si>
  <si>
    <t>Remodelación de edificio. Etapa 2 - JF 3 de Febrero - Urquiza Nº 4968. 3 de Febrero. Buenos Aires.  (28)</t>
  </si>
  <si>
    <t>('28)</t>
  </si>
  <si>
    <t>Obra en trámite de rescisión de la Orden de Pago, Expte. N° 14-11546/08.</t>
  </si>
  <si>
    <t>Desagües Cloacales Laguna Limpia y Capitán Solari - Chaco  (7)</t>
  </si>
  <si>
    <t>Nueva Planta de Tratamiento de Efluentes Cloacales Zona Sur de Puerto Madryn  (8)</t>
  </si>
  <si>
    <t>Saneamiento integral Ciudad del Carmen - Provincia de Jujuy  (8)</t>
  </si>
  <si>
    <t>Desagües Cloacales Colonia Elisa - Chaco  (8)</t>
  </si>
  <si>
    <t>Desagües Cloacales Villa Río Bermejito - Chaco  (8)</t>
  </si>
  <si>
    <t>Desagües Cloacales La Leonesa - Chaco  (8)</t>
  </si>
  <si>
    <t>Desagües Cloacales Campo Largo - Chaco  (8)</t>
  </si>
  <si>
    <t>Desagües Cloacales Makalle - Chaco  (8)</t>
  </si>
  <si>
    <t>Desagües Cloacales Las Garcitas - Chaco  (8)</t>
  </si>
  <si>
    <t>Desagües Cloacales Santa Sylvina - Chaco  (8)</t>
  </si>
  <si>
    <t>Red de Agua Potable Las Piedritas - Chaco  (8)</t>
  </si>
  <si>
    <t>Red de Agua Potable La Aurora - Chaco  (8)</t>
  </si>
  <si>
    <t>Dique Quines - Provincia de San Luis  (8)</t>
  </si>
  <si>
    <t>Acueducto del este - Provincia de San Luis  (8)</t>
  </si>
  <si>
    <t>Acueducto Formosa - Rio Paraguay - Ingeniero Juárez (8)</t>
  </si>
  <si>
    <t>No corresponde a ENOHSA.</t>
  </si>
  <si>
    <t>Emisarios Marinos Zona Norte y Sur de Comodoro Rivadavia  (9)</t>
  </si>
  <si>
    <t>Nueva Planta de Tratamiento de Efluentes Cloacales - Ciudad de Concordia  (9)</t>
  </si>
  <si>
    <t>Desagües Cloacales General Vedia - Chaco  (9)</t>
  </si>
  <si>
    <t>Desagües Cloacales Puerto Eva Perón - Chaco  (9)</t>
  </si>
  <si>
    <t>Acueducto Troncal Oberá - Provincia de Misiones  (9)</t>
  </si>
  <si>
    <t>Acueducto Norte - La Pampa  (9)</t>
  </si>
  <si>
    <t>Reequipamiento Estaciones Elevadoras Existentes y Obras de Interconexión con Cisternas, Lago Musters, Pcia. Chubut  (9)</t>
  </si>
  <si>
    <t>Terminación de Obras, Ampliación de Planta Potabilizadora Sarmiento y Acueducto a Cerro Negro, Lago Musters, Pcia. Chubut  (9)</t>
  </si>
  <si>
    <t>Construcción de Planta de Desagues Cloacales - Pinamar - Buenos Aires  (9)</t>
  </si>
  <si>
    <t>Construcción de Sistema de Desagues Cloacales -Saladillo- Provincia de Buenos Aires  (9)</t>
  </si>
  <si>
    <t>Plan Director de Desagües Cloacales, General Roca, Provincia de Río Negro  (9)</t>
  </si>
  <si>
    <t>No se inició por falta de crédito presupuestario.</t>
  </si>
  <si>
    <t>Reconversión de Aeronaves Dauphin AS365N3  (5)</t>
  </si>
  <si>
    <t>(´5)</t>
  </si>
  <si>
    <t>El crédito para este fin el organismo informa que lo tiene en la IPP 6.8.7 que fue donde se devengó el gasto.</t>
  </si>
  <si>
    <t>Intervenciones Termo-mecánicas para el CCK  (29)</t>
  </si>
  <si>
    <t>('29)</t>
  </si>
  <si>
    <t>SAF 347:</t>
  </si>
  <si>
    <t>Este proyecto no se ha podido llevar a cabo en el trayecto del año 2018 debido a la dinámica del edificio del Centro Cultural y distintos imprevistos técnicos que han imposibilitado la realización.</t>
  </si>
  <si>
    <t>Acondicionamiento de la Instalación Eléctrica General CCK  (30)</t>
  </si>
  <si>
    <t>('30)</t>
  </si>
  <si>
    <t>No se ha podido realizar debido a que por modificaciones presupuestarias el crédito vigente no resultaba suficiente para dicho proyecto.</t>
  </si>
  <si>
    <t>Reforma y Acondicionamiento de Techos y Zinguerías Galpones Varios de Tecnópolis  (31)</t>
  </si>
  <si>
    <t>Reforma y Acondicionamiento de Techo y Zinguería Predio Ferial Tecnópolis  (31)</t>
  </si>
  <si>
    <t>('31)</t>
  </si>
  <si>
    <t>Los Bapines correspondientes se llevaron adelante mediante EX2019-05950162-APN-SSGO#SFM que se encuentra en trámite para su posterior conformación de pliego licitatorio. Ambos Bapines se unificaron a recomendación de la ONC dado que el objeto de la contratación sostenía especificaciones técnicas similares. A la fecha no se ha realizado ejecución alguna dado que no se ha adjudicado aún.</t>
  </si>
  <si>
    <t>Instalación de Sistema de Incendio Microestadio en Tecnópolis  (32)</t>
  </si>
  <si>
    <t>('32)</t>
  </si>
  <si>
    <t>El pliego de especificaciones técnicas se encuentrea en proceso de confección dada la complejidad del objeto de la contratación.</t>
  </si>
  <si>
    <t>Recuperación y Puesta en Valor de Estructura de Hormigón Armado en el CITEDEF - Villa Martelli, Provincia de Buenos Aires  (33)</t>
  </si>
  <si>
    <t>('33)</t>
  </si>
  <si>
    <t>SAF 372:</t>
  </si>
  <si>
    <t>El proyecto correspondiente al BAPIN N° 101376 no tuvo ejecución en el ejercicio 2018 debido a que por razones presupuestarias en la jurisdicción se ha cedido el total del crédito por las Normativas: D.A.N° 337/18, Resol.795/18 ONP, Resol. 1541/18 ONP.</t>
  </si>
  <si>
    <t>El organismo informa que el SAF ejecutor es el Ministerio del Interior. Consultado el Ministerio del Interior, Obras Públicas y Vivienda respondió que la obra no tuvo ejecución en el ejercicio 2018.</t>
  </si>
  <si>
    <t>Construcción de 10 Radares Meteorológicos Argentinos - Etapa II  (34)</t>
  </si>
  <si>
    <t>('34)</t>
  </si>
  <si>
    <t>SAF 325:</t>
  </si>
  <si>
    <t>Se reutilizaron los créditos presupuestarios para otros proyectos en ejecución por modificaciones presupuestarias internas en la Jursidicción. El proyecto se financiará este ejercicio a traves del Fondo de Infraestructura Hídrica.</t>
  </si>
  <si>
    <t>Aprovechamiento Multipropósito el Tambolar, Provincia de San Juan  (35)</t>
  </si>
  <si>
    <t>('35)</t>
  </si>
  <si>
    <t>Derogado el Programa de Inversiones Prioritarias no fue posible conseguir el crédito en gastos de capital. El proyecto lo licitó la provincia de San Juan con financiamiento del Fideicomiso Punta Negra.</t>
  </si>
  <si>
    <t>Proyecto Hidroeléctrico Los Blancos, Provincia de Mendoza  (36)</t>
  </si>
  <si>
    <t>('36)</t>
  </si>
  <si>
    <t>Derogado el Programa de Inversiones Prioritarias no fue posible conseguir el crédito en gastos de capital. El proyecto sigue en agenda a la espera de que se asigne presupuesto.</t>
  </si>
  <si>
    <t>('37)</t>
  </si>
  <si>
    <t>SAF 327:</t>
  </si>
  <si>
    <t>Se está analizando la viabilidad del proyecto.</t>
  </si>
  <si>
    <t>Desarrollo e Implementación de Ciclovias y Bicisendas  (37)</t>
  </si>
  <si>
    <t>Construcción Estación Retiro Subterránea de las Líneas Mitre  y Sarmiento y  Distribuidor Retiro -  (37)</t>
  </si>
  <si>
    <t>Desarrollo del Sistema de Ómnibus de Tránsito Rápido y Carriles Exclusivos - Refugios y Mobiliarios Urbano II  (37)</t>
  </si>
  <si>
    <t>Desarrollo del Sistema de Ómnibus de Tránsito Rápido y Carriles Exclusivos - VAP Interior  (37)</t>
  </si>
  <si>
    <t>Desarrollo del Sistema de Ómnibus de Tránsito Rápido y Carriles Exclusivos - Metrobus Interior  (37)</t>
  </si>
  <si>
    <t>Desarrollo del Sistema de Ómnibus de Tránsito Rápido y Carriles Exclusivos - Demarcacion Horizontal  (37)</t>
  </si>
  <si>
    <t>Desarrollo del Sistema de Ómnibus de Tránsito Rápido y Carriles Exclusivos -  Intervencion en el Espacio Publico  (37)</t>
  </si>
  <si>
    <t>Desarrollo e Impementación de Ciclovias y Bicisendas II  (37)</t>
  </si>
  <si>
    <t>Cercos Perimetrales  (38)</t>
  </si>
  <si>
    <t>('38)</t>
  </si>
  <si>
    <t>Esta obra se replanificó para 2020.</t>
  </si>
  <si>
    <t>('39)</t>
  </si>
  <si>
    <t>No se contó con financiamiento para la realización de la obra.</t>
  </si>
  <si>
    <t>Enlace Ferrocarriles Mitre/San Martin mediante el uso de Traza Urquiza  (39)</t>
  </si>
  <si>
    <t>Construcción de un Empalme Operativo entre los Ferrocarriles Sarmiento y San Martín en Mercedes  (39)</t>
  </si>
  <si>
    <t>Duplicación de Vía Caseros - Haedo y Renovación Vias Corredor Caseros - Haedo - Temperley  (39)</t>
  </si>
  <si>
    <t>Refuncionalización de Playa de Cargas Alianza  (39)</t>
  </si>
  <si>
    <t>Terminal Ferroportuaria Estación Saldías (incluye enlace doble vía al Puerto de Buenos Aires)  (39)</t>
  </si>
  <si>
    <t>Centro Logístico Campo de Mayo  (39)</t>
  </si>
  <si>
    <t>Centro Logístico Palomar  (39)</t>
  </si>
  <si>
    <t>Estación Multimodal en el Mercado Central  (39)</t>
  </si>
  <si>
    <t>Enlace desde via Temperley-Ezeiza hacia via Temperley-Haedo, altura Santa Catalina  (39)</t>
  </si>
  <si>
    <t>Renovación Integral Línea Belgrano Norte  (39)</t>
  </si>
  <si>
    <t>Renovación Integral Línea Mitre  (39)</t>
  </si>
  <si>
    <t>Rehabilitacion Integral de Trenes de Pasajeros Área Metropolitana de Buenos Aires - Belgrano Norte  (39)</t>
  </si>
  <si>
    <t>Renovación de Vías Corredor Ferroviario Buenos Aires - Mendoza - Línea San Martín  (39)</t>
  </si>
  <si>
    <t>Rehabilitacion Integral de Trenes de Pasajeros Área Metropolitana de Buenos Aires - Belgrano Sur  (39)</t>
  </si>
  <si>
    <t>Rehabilitacion Integral de Trenes de Carga - Mitre  (39)</t>
  </si>
  <si>
    <t>Rehabilitacion Integral de Trenes de Pasajeros Área Metropolitana de Buenos Aires - Mitre  (39)</t>
  </si>
  <si>
    <t>Rehabilitacion Integral de Trenes de Carga - Roca  (39)</t>
  </si>
  <si>
    <t>Rehabilitacion Integral de Trenes de Carga - San Martin  (39)</t>
  </si>
  <si>
    <t>Autopista sobre el Arroyo Morón entre el Acceso Oeste y la Ruta Nacional N° 201  (39)</t>
  </si>
  <si>
    <t>Rehabilitacion Integral de Trenes de Carga - Urquiza  (39)</t>
  </si>
  <si>
    <t>Construcción Estación Correo Central de las Líneas Mitre / Sarmiento y Tunel de Interconección  (39)</t>
  </si>
  <si>
    <t>Construcción Estación 9 de Julio Subterránea de las Líneas Sarmiento / Mitre y Tunel de Interconección  (39)</t>
  </si>
  <si>
    <t>Construcción Estación Plaza Miserere Subterranea de las Líneas Sarmiento / Mitre y Tunel de Interconección  (39)</t>
  </si>
  <si>
    <t>Interoperabilidad Roca - San Martin - Mitre - Sarmiento (incluye etapas Constitucion, Central, Retiro, Correo Central, 9 de Julio/Rivadavia, Miserere)  (39)</t>
  </si>
  <si>
    <t>Programa de Estructuración del Túnel Internacional Paso de Agua Negra (PETAN)  (40)</t>
  </si>
  <si>
    <t>('40)</t>
  </si>
  <si>
    <t>En 2018 se logró la elegibilidad del préstamo, los estudios de factibilidad iniciarán en 2019.</t>
  </si>
  <si>
    <t>Dragado de Apertura y Mantenimiento Bravo - Guazú - Talavera  (41)</t>
  </si>
  <si>
    <t>('41)</t>
  </si>
  <si>
    <t>Se encuentra en proceso de elaboración y aprobación el Plan Federal de Dragado.</t>
  </si>
  <si>
    <t>('42)</t>
  </si>
  <si>
    <t>Dragado de Apertura San Pedro  (42)</t>
  </si>
  <si>
    <t>Fue ejecutado con fondos de la Provincia de Buenos Aires.</t>
  </si>
  <si>
    <t>('43)</t>
  </si>
  <si>
    <t>Fue eliminado como proyecto en el Programa 91 en el Anteproyecto de Ley de Presupuesto 2019.</t>
  </si>
  <si>
    <t>Construcción de Muelle Multipropósito para Graneles Sólidos en el Puerto de Bahía Blanca - Provincia de Buenos Aires  (43)</t>
  </si>
  <si>
    <t>Refuncionalización Sede Central de la Subsecretaría de Puertos y Vías Navegables - Ciudad Autónoma de Buenos Aires  (43)</t>
  </si>
  <si>
    <t>Obra de abrigo y Puesta en Valor del Muelle Isla Martín García  (43)</t>
  </si>
  <si>
    <t>Relleno de Dársena Interior y Nuevo Muelle Multipropósito - Puerto Rosario  (43)</t>
  </si>
  <si>
    <t>Refuncionalización de la Delegación Río Uruguay de la Dirección Nacional de Vías Navegables - Provincia de Entre Ríos  (43)</t>
  </si>
  <si>
    <t>Refuncionalización de la Delegación Bahía Blanca de la Dirección Nacional de Vías Navegables -  Provincia de Buenos Aires  (43)</t>
  </si>
  <si>
    <t>Refuncionalización de la Delegación Quequén de la Dirección Nacional de Vías Navegables -  Provincia de Buenos Aires  (43)</t>
  </si>
  <si>
    <t>Refuncionalización de la Delegación Río de la Plata de la Dirección Nacional de Vías Navegables -  Ciudad Autónoma de Buenos Aires  (43)</t>
  </si>
  <si>
    <t>No fue incorporada al presupuesto.</t>
  </si>
  <si>
    <t>Paso Bajo Nivel Vías del FFCC Roca y Avda. San Martín - Municipio Almirante Brown- Provincia de Buenos Aires  (10)</t>
  </si>
  <si>
    <t>Paso Bajo Nivel Calle Vieytes-Rincón - Municipio Lomas de Zamora -  Provincia de Buenos Aires  (10)</t>
  </si>
  <si>
    <t>Parador de Micros de Larga distacia- Municipio Hurlingham-  Provincia de Buenos Aires  (10)</t>
  </si>
  <si>
    <t>Refacccion y Puesta en valor edificio deposito y taller Estacion Metán -Provincia de Salta  (10)</t>
  </si>
  <si>
    <t>Puerto Barranquera  (10)</t>
  </si>
  <si>
    <t>Adquisición de bienes y servicios para la Modernización de la red de transporte ferroviario  (10)</t>
  </si>
  <si>
    <t>No se contó con financiamitento para la realización de la obra.</t>
  </si>
  <si>
    <t>Rehabilitación Integral de Carga Urquiza  (11)</t>
  </si>
  <si>
    <t>Adquisición de Materiales para la Rehabilitación Integral del FFCC San Martín  (6)</t>
  </si>
  <si>
    <t>No se contó con financiamiento para la realización de este proyecto.</t>
  </si>
  <si>
    <t>Puesta en Valor Fachada del Honorable Congreso de la Nación -  Etapa II  (44)</t>
  </si>
  <si>
    <t>('44)</t>
  </si>
  <si>
    <t>SAF 313:</t>
  </si>
  <si>
    <t xml:space="preserve">El crédito inicial fue modificado s/RP. N°1232/18 y D.A. N°1935/18. </t>
  </si>
  <si>
    <t>Refacción, Restauración y Puesta en Valor  Hoteles N°1 y N°2 Unidad Turística Chapadmalal - Etapa I (45)</t>
  </si>
  <si>
    <t>Restauración y Puesta en Valor Hotel N°5 - Unidad Turística Chapadmalal (45)</t>
  </si>
  <si>
    <t>Restauración y Puesta en Valor Hoteles N°7, N°8, N°9 y Polideportivo - Unidad Turística Chapadmalal (45)</t>
  </si>
  <si>
    <t>Puesta en Valor Complejo Chapadmalal  (45)</t>
  </si>
  <si>
    <t>Puesta en Valor Complejo Embalse Río III  (45)</t>
  </si>
  <si>
    <t>('45)</t>
  </si>
  <si>
    <t>SAF 322:</t>
  </si>
  <si>
    <t>El organismo informa que las modificaciones presupuestarias que reducen los montos del Prog. 18 (Proyectos 2,3,4,18 y 18) fueron reprogramadas a los Incisos 2, 3, 4 y 5 para el normal desarrollo de las actividades del organismo.</t>
  </si>
  <si>
    <t>Construcción Centro Integral De Visitantes Salinas Grandes  Provincia de Jujuy (46)</t>
  </si>
  <si>
    <t>Humahuaca: Museo del Carnaval (46)</t>
  </si>
  <si>
    <t>Construcción Pasarela en Agua, Plaza Mirador y Pasarela de Acceso, Parque Provincial Moconá, Misiones (46)</t>
  </si>
  <si>
    <t>Construcción Circuito de Promoción Turística Sostenible para el Fomento del Patrimonio Natural, la Diversidad y Herencia Cultural - Tramo 2 (46)</t>
  </si>
  <si>
    <t>Construcción Centro de Recepción de Visitantes Posta Santa Cruz - Camino Real - Córdoba (BID N° 2606/OC-AR) (46)</t>
  </si>
  <si>
    <t>Costrucción Centro de Talasoterapia Mar de Anzenusa - Miramar de Ansenuza - Córdoba (BID N° 2606/OC-AR) (46)</t>
  </si>
  <si>
    <t>Construcción Centro de Interpretación Cerro Colorado, Provincia de Córdoba (46)</t>
  </si>
  <si>
    <t>Construcción Centro de Interpretación Bañado La Estrella, Provincia de Formosa (46)</t>
  </si>
  <si>
    <t>Construcción Centro de Interpretación Qhapaq - Ñan - Angualasto, San Juan (46)</t>
  </si>
  <si>
    <t>Remodelación Puerto Cabotaje (Oficina Recepción , Boleterias y Amarre) (46)</t>
  </si>
  <si>
    <t>Adecuación Corredor Fluvial: Equipamiento Turístico Terminal Porturia de Rosario, Rosario, Santa Fé (46)</t>
  </si>
  <si>
    <t>Adecuación Corredor Fluvial: Equipamiento Turístico Terminal Porturia de Santa Fe, Santa Fé (46)</t>
  </si>
  <si>
    <t>Adecuación Corredor Fluvial: Equipamiento Turístico Terminal Porturia de la Ciudad de Corrientes, Corrientes (46)</t>
  </si>
  <si>
    <t>Adecuación Corredor Fluvial: Equipamiento Turístico Terminal Porturia de La Paz, Entre Ríos (46)</t>
  </si>
  <si>
    <t>Adecuación Corredor Fluvial: Equipamiento Turístico Terminal Porturia de Posadas, Misiones (46)</t>
  </si>
  <si>
    <t>Puesta en Valor del Monumento a los Héroes de la Independencia - Humahuaca - Provincia de Jujuy (BID N° 2606/OC-AR) (46)</t>
  </si>
  <si>
    <t>('46)</t>
  </si>
  <si>
    <t>En relación al Programa 22, los créditos presupuestarios asignados a las obras fueron reprogramados a la ejecución de otras obras de los programas 22 y 23 y parte ha sido cedido a la Administración de Parques Nacionales ($ 40.000.000) y al ex Ministerio de Ambiente ($ 100.000.000).</t>
  </si>
  <si>
    <t>Saneamiento Cloacal-Las Heras-Cañuelas-Pte. Perón (BIRF N°7706-AC) (47)</t>
  </si>
  <si>
    <t>('47)</t>
  </si>
  <si>
    <t>SAF 317:</t>
  </si>
  <si>
    <t>No se llegó a licitar</t>
  </si>
  <si>
    <t>Construcción e Instalación de Radios Comunitarias (48)</t>
  </si>
  <si>
    <t>('48)</t>
  </si>
  <si>
    <t>Obra dada de baja</t>
  </si>
  <si>
    <t>Relleno Sanitario Zona Metropolitana de Mendoza (49)</t>
  </si>
  <si>
    <t>Construcción de un Relleno Sanitario y una Planta de Recuperación de Materiales en el Alto Valle de Río Negro (BID Nº 3249/OC-AR) (49)</t>
  </si>
  <si>
    <t>Construcción de un Relleno Sanitario para la Ciudad de Paraná y Municipios Vecinos (49)</t>
  </si>
  <si>
    <t>Construcción del centro ambiental regional de Santa Elena, Entre Ríos (49)</t>
  </si>
  <si>
    <t>Construcción del Centro Ambiental de Colón, Entre Ríos (49)</t>
  </si>
  <si>
    <t>Construcción del Centro Ambiental de La Rioja (49)</t>
  </si>
  <si>
    <t>('49)</t>
  </si>
  <si>
    <t>Se instruyó a la Unidad Ejecutora a realizar las obras previa firma de Convenio subsidiario de endeudamiento con la provincia. Este convenio fue aprobado por Resol-2019-117-APN-SGAYDS#SGP y actualmente se encuentra en trámite.</t>
  </si>
  <si>
    <t>Planta Biogás Las Heras (50)</t>
  </si>
  <si>
    <t>Sistema Biogás Relleno Olavarría (50)</t>
  </si>
  <si>
    <t>Sistema de Biogás Rafaela (50)</t>
  </si>
  <si>
    <t>Biodigestor Tapalqué (50)</t>
  </si>
  <si>
    <t>('50)</t>
  </si>
  <si>
    <t>En el marco del proyecto GEF ARG/16/G23 de Biogas de RSU se informa que los proyectos 49 (Las Heras), 50 (Olavarría), 51 (Rafaela) y 52 (Tapalqué) no tuvieron ejecución. La razón de la misma fue que no se finalizaron estudios de factibilidad y los proyectos ejecutivos requeridos para la realización de las obras, lo que está realizándose en el presente ejercicio.</t>
  </si>
  <si>
    <t>Planta de Separación y Saneamiento del Basural de Junin de los Andes (51)</t>
  </si>
  <si>
    <t>('51)</t>
  </si>
  <si>
    <t>Obra paralizada por modificación normativa en el municipio que limita la obra al prohibir disposición final de RSU proveniente de otros municipios.</t>
  </si>
  <si>
    <t>Construcción de Plantas de transferencia y equipamiento para relleno sanitario en la región de Tupungato, Mendoza (49)</t>
  </si>
  <si>
    <t>('52)</t>
  </si>
  <si>
    <t>SAF 360:</t>
  </si>
  <si>
    <t>Puesta en Valor Fachada del Edificio Sito en Av. Belgrano N° 909 - CABA (52)</t>
  </si>
  <si>
    <t>Puesta en Valor Fachada, Edificio Tucumán Nº 1393 - CABA  (52)</t>
  </si>
  <si>
    <t>Construccion de Vestuarios y Oficinas en Depósito Rondeau Nº3528 - CABA (52)</t>
  </si>
  <si>
    <t>Construccion de Oficinas en Depósito Mazza Nº 2247 CABA  (52)</t>
  </si>
  <si>
    <t>Puesta en Valor, Cubiertas en Depósito Calle 15 de Noviembre de 1889 Nº 1932 - CABA.  (52)</t>
  </si>
  <si>
    <t>Puesta en Valor, Espacios Comunes y Nucleos Sanitarios en Edificio Sito en 25 de Mayo Nº 179 - CABA  (52)</t>
  </si>
  <si>
    <t>Puesta en Valor Auditorio, Terrazas y Oficina Subsuelo Perú Nº543/45 - CABA  (52)</t>
  </si>
  <si>
    <t>Adecuacion de Tablero General - Perón Nº 2455 - CABA  (52)</t>
  </si>
  <si>
    <t>Puesta en Valor Inmueble Sito en Sanchez de Bustamante Nº487, Lomas de Zamora - Provincia Buenos Aires (52)</t>
  </si>
  <si>
    <t>Puesta en Valor Inmueble Sito en Chacabuco Nº2146/48 Olivos - Provincia Buenos Aires  (52)</t>
  </si>
  <si>
    <t>Puesta en Valor Inmueble Sito en Rivadavia Esquina Mendoza Santa Fe - Provincia de Santa Fe  (52)</t>
  </si>
  <si>
    <t>Puesta en Valor y Ampliación de Inmueble Sito en Paraná - Provincia de Entre Rios  (52)</t>
  </si>
  <si>
    <t>Puesta en Valor Inmueble Sito en Rivadavia Nº226  - Santa Rosa - Provincia de La Pampa  (52)</t>
  </si>
  <si>
    <t>El organismo informa que los créditos otorgados fueron insuficientes ya que respondían aproximadamente al 50% de lo solicitado por parte de ellos, siendo el monto solicitado $ 19.500.000 y el otorgado mediante D.A. N° 6 de $ 9.500.000. Por tal motivo muchos de esos créditos debieron asignarse a las partidas correspondientes al Inciso 4 - Bienes de Uso.</t>
  </si>
  <si>
    <t>Recuperación de Infraestructura y Capacidades de Apoyo del Centro Experimental de Lanzamiento de Proyectiles Autopropulsado I.  (53)</t>
  </si>
  <si>
    <t>('53)</t>
  </si>
  <si>
    <t>SAF 381:</t>
  </si>
  <si>
    <t>El crédito otorgado al proyecto, por instrucciones del Ministerio de Defensa, fue redistribuído para ser aplicado a gastos que se originaron en el control del espacio aéreo de la cumbre de presidentes del G-20.</t>
  </si>
  <si>
    <t>Aeronaves Supersónicas II  (7)</t>
  </si>
  <si>
    <t>Mediante la D.A. N° 6 fue asignado un monto menor al previsto. La FAA priorizó la adquisición de la caza interceptora, no obstante no se logró la gestión de asignación del crédito por lo que previa coordinación con el Ministerio de Defensa se puso a disposición el crédito.</t>
  </si>
  <si>
    <t>Modernización Radares TPS 43 y Fabricación de RAME  (8)</t>
  </si>
  <si>
    <t>El crédito otorgado al proyecto fue disminuído en razón de la intervención de la FAA en el control del espacio aéreo para la cumbre del G-20. A estos efectos se debieron atender otros compromisos con la empresa INVAP S.E. por proyectos en ejecución aprobados en el PIDEF 2018 correspondientes a radares primarios RPA 3d LA y sitios radar.</t>
  </si>
  <si>
    <t>Completamiento de Flota y Escalón Logístico MI-171E  (9)</t>
  </si>
  <si>
    <t>Incorporación Aeronaves de Enlace Monomotor  (9)</t>
  </si>
  <si>
    <t>Incorporación Aeronaves de Enlace Bimotor  (9)</t>
  </si>
  <si>
    <t>Si bien la Ley contempla estas contrataciones el crédito inicial no fue asignado por la D.A. N° 6/2018.</t>
  </si>
  <si>
    <t>Aeronaves de Transporte Mediano de Medio Alcance  (9)</t>
  </si>
  <si>
    <t>Incorporación Aeronaves T-6C-"TEXAN II"  (10)</t>
  </si>
  <si>
    <t>El crédito vigente está incrementado por las D.A. N° 1.818/18 y 1.955/18.</t>
  </si>
  <si>
    <t>Adecuación Centro de Datos y Centro de Contingencia del Museo para la Digitalización del acervo de la Biblioteca Nacional Mariano Moreno  (12)</t>
  </si>
  <si>
    <t>SAF 116:</t>
  </si>
  <si>
    <t>El proyecto no tuvo prevista ejecución en 2018, pero sí la tiene para 2019.</t>
  </si>
  <si>
    <t>Readecuación Aeropuerto Comodoro Pierrestegui -Ciudad de Concordia  (13)</t>
  </si>
  <si>
    <t>SAF 669:</t>
  </si>
  <si>
    <t>La obra no ha sido asignada al organismo.</t>
  </si>
  <si>
    <t>Restauración Integral y Puesta en Valor del Edificio del Teatro Nacional Cervantes - Etapa II  (54)</t>
  </si>
  <si>
    <t>('54)</t>
  </si>
  <si>
    <t>SAF 113:</t>
  </si>
  <si>
    <t>Crédito cedido a la DNA según NO-2018-05990011-APN-DGAF#MC para ser ejecutados desde el Ministerio del Interior, Obras Públicas y Vivienda.</t>
  </si>
  <si>
    <t>('55)</t>
  </si>
  <si>
    <t>SAF 374:</t>
  </si>
  <si>
    <t>Construcción de Viviendas de Servicio para el Personal de Oficiales y Suboficiales en la Guarnición de Rospentek para Conservación de la Capacidad Apoyo Institucional  (55)</t>
  </si>
  <si>
    <t>Transformación de la Aeronave N°21  (55)</t>
  </si>
  <si>
    <t>Aclaración Gral:</t>
  </si>
  <si>
    <t>Adquisición de Vehículos de Combate Blindados a Rueda (VCBR)  (11)</t>
  </si>
  <si>
    <t>Las diferencias respecto del SIDIF corresponden a otros gastos de los organismos.</t>
  </si>
  <si>
    <t>Programa de Regularización Dominal - Provincia de Entre Ríos  (14)</t>
  </si>
  <si>
    <t>Esta obra ha sido pagada a través del Fideicomiso de Vivienda Social, con lo cual no tuvo desembolsos por Programa 38.</t>
  </si>
  <si>
    <t>Obra 114 Viviendas Bº Los Pájaros - Ciudad de Concordia  (15)</t>
  </si>
  <si>
    <t>Reparación 41 Viviendas Vandalizadas - Ciudad de Concordia  (15)</t>
  </si>
  <si>
    <t>Obra 23 Viviendas Bº El Martillo- Ciudad de Concordia  (15)</t>
  </si>
  <si>
    <t>Construcción de Viviendas  - Provincia de Corrientes  (15)</t>
  </si>
  <si>
    <t>No fue presentado ningún proyecto por intermedio de los Entes Ejecutores que son los encargados de desarrollar los proyectos.</t>
  </si>
  <si>
    <t>SAF 604:</t>
  </si>
  <si>
    <t>Por restricciones presupuestarias se priorizaron obras en ejecución, por lo que se reasignaron partidas a obras a licitar.</t>
  </si>
  <si>
    <t>Acondicionamiento Av 9 de Julio/Eva Perón (ex Pasco) - RP 49- Municipio Lomas de Zamora - (16)</t>
  </si>
  <si>
    <t>Pavimento para recorrido colectivos - Municipio Lomas de Zamora -  Provincia de Buenos Aires  (16)</t>
  </si>
  <si>
    <t>Distribuidor Combate de Pavon y Paso Morales- Municipio Hurlingham-  Provincia de Buenos Aires (16)</t>
  </si>
  <si>
    <t>Rotonda Acceso Curuzu Cuatia. Ruta Nacional 119. Provincia de Corrientes.  (16)</t>
  </si>
  <si>
    <t>Iluminacion autopista Ruta 66 SS Jujuy - Perico Jujuy  (16)</t>
  </si>
  <si>
    <t>Obras de mejoramiento seguridad  vial acceso sur SS Jujuy  (16)</t>
  </si>
  <si>
    <t>Programa de Pavimentación de calles y recuperación Serv. Pcos. - Ciudad de Concordia  (16)</t>
  </si>
  <si>
    <t>Provisión y Colocación de Micromedidores de Agua - Ciudad de Concordia  (16)</t>
  </si>
  <si>
    <t>Obras readecuación y completamiento Red de Agua - EDOS - Ciudad de Concordia  (16)</t>
  </si>
  <si>
    <t>Obras readecuación y completamiento Red Cloacal - EDOS - Ciudad de Concordia  (16)</t>
  </si>
  <si>
    <t>Mejora Acceso Norte a la ciudad de Concordia - Ruta Nacional A 015  (16)</t>
  </si>
  <si>
    <t>Renovación Parcial Etapa II - Km 1290,4 a 1082,2 - Provincia de Salta  (16)</t>
  </si>
  <si>
    <t>Renovación Parcial Etapa II - Km a 1082,2 a 1110,2 - Provincia de Salta  (16)</t>
  </si>
  <si>
    <t>Renovación Parcial Etapa I - Km 1110,2 a 1138,9 - Provincia de Salta  (16)</t>
  </si>
  <si>
    <t>Renovación Parcial Etapa III - Km 976,54 a 938,955 - Provincia de Salta  (16)</t>
  </si>
  <si>
    <t>Renovación Parcial Etapa III - Km 976,54 a 1082,2 - Provincia de Salta  (16)</t>
  </si>
  <si>
    <t>Renovación Parcial Etapa III - Km 1086,236 a 976,54 - Provincia de Salta  (16)</t>
  </si>
  <si>
    <t>Renovación Parcial Etapa III - Km 1311 a 1290,4 - Provincia de Salta  (16)</t>
  </si>
  <si>
    <t>Rutas Nacionales Varias en Zona Norte: Provincia de Tucumán, Provincia de Salta, Provincia de Jujuy, Provincia de Catamarca y Provincia de Santiago del Estero  (16)</t>
  </si>
  <si>
    <t>Señalamiento Horizontal en Varias Rutas Nacionales de la Zona Norte:  Provincias de Tucumán, Salta, Catamarca, La Rioja, Jujuy,  Santiago del Estero - Etapa IV a (16)</t>
  </si>
  <si>
    <t>Varios tramos de Rutas Nacionales en las provincias de Tucumán, Salta, Jujuy, Catamarca, Santiago del Estero, Chaco  (16)</t>
  </si>
  <si>
    <t>Ruta Nacional N° 86 - Tramo: Villa General Güemes - Posta Cambio Zalazar - Sección: Villa General Güemes - San Martín 2  (16)</t>
  </si>
  <si>
    <t>Ruta Nacional N° 86 - Tramo: Villa General Güemes - Posta Cambio Zalazar - Sección: San Martín 2 - Posta Cambio  Zalazar  (16)</t>
  </si>
  <si>
    <t>Ruta Nacional N° 95 - Tramo: Límite con Chaco - Empalme Ruta Nacional N°86 - Sección: Límite con Chaco - Empalme Ruta Nacional N°81  (16)</t>
  </si>
  <si>
    <t>Ruta Nacional N° 95 - Tramo: Límite con Chaco - Empalme Ruta Nacional N°86 - Sección: Empalme Ruta Nacional N°81 - Empalme Ruta Nacional N°86  (16)</t>
  </si>
  <si>
    <t>Ruta Nacional N° 9 - Tramo: Salta - Límite con  Jujuy  (16)</t>
  </si>
  <si>
    <t>Ruta Nacional N° 34 - Tramo: Empalme Ruta Nacional N°9 (Izquierda) - Límite Provincia de Salta y  Jujuy - Sección: km 1129,43 - km 1149,98  (16)</t>
  </si>
  <si>
    <t>Ruta Nacional N° 16 - Joaquín V. Gonzalez - Metán - Puente sobre Río Juramento - Provincia de Salta  (16)</t>
  </si>
  <si>
    <t>Ruta Nacional N° 34 - Corredor del NOA  Sección: Intersección Ruta Nacional N° 9 - Limite Salta / Jujuy  (16)</t>
  </si>
  <si>
    <t>Ruta Nacional N° 34 - Corredor del NOA  Sección: Limite Salta/Jujuy - San Pedro de Jujuy  (16)</t>
  </si>
  <si>
    <t>Autopista Ruta Nacional N° 16 - Roque Sáenz Peña - Salta  Sección: Lte. Chaco/Santiago Estero - El Caburé - Provincia de Salta  (16)</t>
  </si>
  <si>
    <t>Autopista Ruta Nacional N° 16 - Roque Sáenz Peña - Salta Sección: El Caburé - Monte Quemado - Provincia de Salta  (16)</t>
  </si>
  <si>
    <t>Autopista Ruta Nacional N° 16 - Roque Sáenz Peña - Salta  Sección: Monte Quemado - Limite. Santiago del Estero/Chaco  (17)</t>
  </si>
  <si>
    <t>Licitada 2018.</t>
  </si>
  <si>
    <t>Autopista Ruta Nacional N° 16 - Roque Sáenz Peña - Salta Sección: El Quebrachal - El Tunal - Provincia de Salta  (16)</t>
  </si>
  <si>
    <t>Autopista Ruta Nacional N° 16 - Roque Sáenz Peña - Salta Sección: El Tunal - Intersección Ruta Nacional N° 9/34 - Provinica de Salta  (16)</t>
  </si>
  <si>
    <t>Recuperacion de espacios verdes del Parque San Martin y puesta en valor circuito güemesiano - Ciudad de Salta - Provincia de Salta  (16)</t>
  </si>
  <si>
    <t>Pavimantación 27 cuadras en Campo Santo. Provincia de Salta (16)</t>
  </si>
  <si>
    <t>Puesta en Valor Rutas Provinciales - Provincia de Tucumán - DPVT  (16)</t>
  </si>
  <si>
    <t>Construccion de nuevo puente sobre el Arroyo Nueva Esperanza en calle Constitucion (Ruta Provincial Nº 315) entre Ruta Nacional Nº 9 y Tafi Viejo. (16)</t>
  </si>
  <si>
    <t>Repavimentacion  de Ruta Provincial Nº 312 -Tramo: Los Gutierrez (Interseccion con Ruta Provincial N° 304) - Mayo (Interseccion con Ruta Provincial Nº 321)  (16)</t>
  </si>
  <si>
    <t>Construccion de nuevo puente sobre el Rio Muerto en Ruta Provincial Nº 338. Tramo: Horco Molle - El Paraiso. (16)</t>
  </si>
  <si>
    <t xml:space="preserve"> Reconstruccion de puente sobre el Rio Seco en Ruta Provincial Nº 324 entre Arcadia y  Sargento Moya (16)</t>
  </si>
  <si>
    <t>Construccion de nuevo puente sobre Rio Salí en Ruta Provincial Nº 323. Tramo: Río Colorado - Santa Rosa de Leales. (16)</t>
  </si>
  <si>
    <t xml:space="preserve">Repavimentación de Ruta Provincial Nº 321- Tramo: Lules (Interseccion con Ruta Provincial Nº 301) – El Bracho (Interseccion con Ruta Nacional Nº 9) (16)
</t>
  </si>
  <si>
    <t>Ensanche y Repavimentación Ruta Provincial N° 4 desde Rotonda San Justo hasta límite con Morón (16)</t>
  </si>
  <si>
    <t>Puerto Las Palmas Acceso Ruta Provincial 56  (16)</t>
  </si>
  <si>
    <t>Pavimento Urbano Ciudad de Santa Rosas. Provincia de La Pampa. (16)</t>
  </si>
  <si>
    <t>Puente Santa Fe - Santo Tomé. Provincia de Santa Fe.  (16)</t>
  </si>
  <si>
    <t>Puente de la Rinconada sobre Río Collón Curá  (16)</t>
  </si>
  <si>
    <t>Pavimentación Ruta Provincial N°67 (Futura Ruta Nacional N° 151) - Tramo: Autovia Neuquén - Plottier (Futura Ruta Nacional N° 22) -Ruta Provincial N° 51 (Ruta del Petróleo) - Provincia del Neuquén  (18)</t>
  </si>
  <si>
    <t>Falta terminar proyecto ejecutivo.</t>
  </si>
  <si>
    <t>Repavimentación Ruta Nacional N° 7 Tramo: Las Cuevas - Tunel Libertadores - Sección: Variante Soberanía  (18)</t>
  </si>
  <si>
    <t>Corredor del NOA -Grupo 3 - Ruta Nacional N° 66 - Tramo: Empalme con Ruta Naciona N° 1V66 - Empalme con Ruta Nacional N° 9 -(BIRF Nº 8810-AR) - Provincia de Jujuy  (18)</t>
  </si>
  <si>
    <t>Ruta Nacional N° 0242 - Acceso a Las Laja - Provincia del Neuquén  (16)</t>
  </si>
  <si>
    <t>Ruta Nacional N° 0234 - Tramo: Intersección Ruta Nacional Nº 40 - Intersección Ruta Nacional Nº 237 - Readecuación de Traza por falla en el Terraplén Existente - Provincia del Neuquén  (16)</t>
  </si>
  <si>
    <t>Construcción 3° Carril en Ruta Nacional N° 3 - Tramo: La Herradura (km 3006) - Ushuaia (km 3050) - Tierra del Fuego  (18)</t>
  </si>
  <si>
    <t>Ruta Nacional N° 16 - Tramo 4: El Caburé - Monte Quemado  (18)</t>
  </si>
  <si>
    <t>Mejora de obra básica y pavimentación de Ruta Provincial Nº 327-Tramo: Arcadia (Inters. c/ Ruta Nac. Nº 38) - Los Puestos (Inters. c/ Ruta Nac.  Nº 9)Sección I: Arcadia (Inters. c/Ruta Nac. Nº 38) -San Antonio de Padua (Inters. c/Ruta Nac.  Nº 157). (16)</t>
  </si>
  <si>
    <t>('56)</t>
  </si>
  <si>
    <t>Falta de versión final del Pliego Licitatorio y de Proyecto Ejecutivo.</t>
  </si>
  <si>
    <t>Malla 408D - Obras de Recuperación y Mantenimiento en Ruta Nacional N° 0157 - Provincia de Tucumán (56)</t>
  </si>
  <si>
    <t>Malla 104 - Obras de Recuperación y Mantenimiento en Ruta Nacional N° 0143 / Nacional N° 0152 - Pcia. De La Pampa (56)</t>
  </si>
  <si>
    <t>Malla 441 - Obras de Recuperación y Mantenimiento en Ruta Nacional N° 0038 - Provincia de Catamarca (56)</t>
  </si>
  <si>
    <t>Malla 513C - Obras de Recuperación y Mantenimiento en Ruta Nacional N° 0012 - Provincia de Entre Ríos (56)</t>
  </si>
  <si>
    <t>Malla 408B - Obras de Recuperación y Mantenimiento en Ruta Nacional N° 0038 / Nacional N° 0060 - Pcias. De La Rioja y Catamarca (56)</t>
  </si>
  <si>
    <t>Malla Nacional N°11B - Obras de Recuperación y Mantenimiento en Ruta Nacional N° 0011 - Provincia de Santa Fe (56)</t>
  </si>
  <si>
    <t>Malla Nacional N°11C - Obras de Recuperación y Mantenimiento en Ruta Nacional N° 0011 - Provincia de Santa Fe (56)</t>
  </si>
  <si>
    <t>Malla Nacional N°11D - Obras de Recuperación y Mantenimiento en Ruta Nacional N° 0011 - Pcia. De Santa Fe (56)</t>
  </si>
  <si>
    <t>Autopista Ruta Nacional Nº 3 Comodoro Rivadavia - Caleta Olivia (57)</t>
  </si>
  <si>
    <t>('57)</t>
  </si>
  <si>
    <t>Falta de perfeccionamiento de la Rescisión del Contrato vigente para poder relicitar.</t>
  </si>
  <si>
    <t>Conexión Vial Resistencia - Corrientes - Autopista ('58)</t>
  </si>
  <si>
    <t>('58)</t>
  </si>
  <si>
    <t>Obra de 3° Etapa PPP, por el momento postergada.</t>
  </si>
  <si>
    <t>Conexión Vial Santa Fe - Paraná -  Acceso Sur a Santa Fe  (58)</t>
  </si>
  <si>
    <t>Ruta Segura Acceso Sur a Tucumán  (59)</t>
  </si>
  <si>
    <t>('59)</t>
  </si>
  <si>
    <t>Obra de 2° Etapa PPP, por el momento postergada.</t>
  </si>
  <si>
    <t>('60)</t>
  </si>
  <si>
    <t>Corredor del Iberá (Rutas Nacionales Nº 12, 119, 123) (60)</t>
  </si>
  <si>
    <t>Ruta Segura Ruta Nacional Nº 136 Paso Gualeguaychú - Fray Bentos (60)</t>
  </si>
  <si>
    <t>Ruta Segura Ruta Nacional Nº 11 San Justo - Reconquista (60)</t>
  </si>
  <si>
    <t>('61)</t>
  </si>
  <si>
    <t>Falta terminar Proyecto Ejecutivo</t>
  </si>
  <si>
    <t>Ruta Segura Variante Gualeguay (61)</t>
  </si>
  <si>
    <t>Ruta Segura Ruta Nacional Nº 40 San Juan - San José de Jáchal (60)</t>
  </si>
  <si>
    <t>('62)</t>
  </si>
  <si>
    <t>Licitada 2018, sin ejecución.</t>
  </si>
  <si>
    <t>Sistema Cristo Redentor: Ruta Segura Ruta Nacional Nº 7 Luján de Cuyo - Potrerillos (62)</t>
  </si>
  <si>
    <t>Sistema Cristo Redentor: Ruta Segura Ruta Nacional N° 7 Tramo: Aguas de Pizarro - Potrerillos BID (62)</t>
  </si>
  <si>
    <t>Conexión Vial Santa Fe - Paraná - Circunvalación Paraná (58)</t>
  </si>
  <si>
    <t>Conexión Vial Resistencia - Corrientes  - Construcción de Puente sobre el Río Paraná (58)</t>
  </si>
  <si>
    <t>Conexión Vial Santa Fe - Paraná - Construcción de Puente sobre el Río Paraná (58)</t>
  </si>
  <si>
    <t>('63)</t>
  </si>
  <si>
    <t>Falta Proyecto Ejecutivo.</t>
  </si>
  <si>
    <t>Reconstrucción Paso Garibaldi (63)</t>
  </si>
  <si>
    <t>Sistema Cristo Redentor: Obras de Seguridad Ruta Nacional Nº 7 Potrerillos - Las Cuevas (63)</t>
  </si>
  <si>
    <t>Sistema Cristo Redentor: Ruta Nacional Nº 7 Variante Uspallata y Acceso a Aduana (63)</t>
  </si>
  <si>
    <t>Pavimentación Acceso Sur a Paraná  ('60)</t>
  </si>
  <si>
    <t>Pavimentación Rectificación Ruta Nacional Nº 157 km 990 (60)</t>
  </si>
  <si>
    <t>Pavimentación Ruta Nacional Nº 157 Variante Recreo (60)</t>
  </si>
  <si>
    <t>Pavimentación Ruta Nacional Nº 259 Trevelin - Futaleufú (60)</t>
  </si>
  <si>
    <t>Pavimentación Ruta Nacional Nº 149 Iglesia - Las Flores (60)</t>
  </si>
  <si>
    <t>Pavimentación Ruta Nacional Nº 149 Uspallata - Barreal (60)</t>
  </si>
  <si>
    <t>('64)</t>
  </si>
  <si>
    <t>Obra Contratada</t>
  </si>
  <si>
    <t>Pavimentación Ruta Nacional Nº 51 San Antonio de los Cobres - Sico (64)</t>
  </si>
  <si>
    <t>Pavimentación Autopista Ruta Nacional Nº 7 San Martín - Mendoza (60)</t>
  </si>
  <si>
    <t>Pavimentación en Ruta Segura Ruta Nacional Nº 40 San Juan - San José Jáchal (60)</t>
  </si>
  <si>
    <t>Pavimentaciones varias - Ruta Nacional Nº 0040; Int. Ruta Nacional Nº 242 - Puente sobre Río Agrio; Km 2483,50 - Km 2484,59 (60)</t>
  </si>
  <si>
    <t>Construcción y Puesta en Valor de Infraestructura de Apoyo y Soporte del Plan Nacional Vial en Casa Central (60)</t>
  </si>
  <si>
    <t>Obras Edilicias Generales en Distrito Jujuy (60)</t>
  </si>
  <si>
    <t>Obras Edilicias Generales en Distrito Misiones (60)</t>
  </si>
  <si>
    <t>Campamentos Viales en Distrito Buenos Aires (60)</t>
  </si>
  <si>
    <t>Campamentos Viales en Distrito Tucumán (60)</t>
  </si>
  <si>
    <t>Campamentos Viales en Distrito Mendoza (60)</t>
  </si>
  <si>
    <t>Campamentos Viales en Distrito Salta (60)</t>
  </si>
  <si>
    <t>Campamentos Viales en Distrito Jujuy (60)</t>
  </si>
  <si>
    <t>Campamentos Viales en Distrito Santa Fe (60)</t>
  </si>
  <si>
    <t>Campamentos Viales en Distrito La Rioja (60)</t>
  </si>
  <si>
    <t>Campamentos Viales en Distrito San Juan (60)</t>
  </si>
  <si>
    <t>Campamentos Viales en Distrito Corrientes (60)</t>
  </si>
  <si>
    <t>Campamentos Viales en Distrito Neuquén (60)</t>
  </si>
  <si>
    <t>Campamentos Viales en Distrito Chubut (60)</t>
  </si>
  <si>
    <t>Campamentos Viales en Distrito Misiones (60)</t>
  </si>
  <si>
    <t>Campamentos Viales en Distrito Santiago del Estero (60)</t>
  </si>
  <si>
    <t>Campamentos Viales en Distrito Entre Rios (60)</t>
  </si>
  <si>
    <t>Campamentos Viales en Distrito Chaco (60)</t>
  </si>
  <si>
    <t>Campamentos Viales en Distrito Bahía Blanca (60)</t>
  </si>
  <si>
    <t>Campamentos Viales en Distrito La Pampa (60)</t>
  </si>
  <si>
    <t>Campamentos Viales en Distrito Formosa (60)</t>
  </si>
  <si>
    <t>Campamentos Viales en Distrito Santa Cruz (60)</t>
  </si>
  <si>
    <t>Campamentos Viales en Distrito Tierra del Fuego (60)</t>
  </si>
  <si>
    <t>Obras de Seguridad en Distrito San Juan (60)</t>
  </si>
  <si>
    <t>Obras de Seguridad en Distrito Corrientes (60)</t>
  </si>
  <si>
    <t>Obras de Seguridad en Distrito Neuquén (60)</t>
  </si>
  <si>
    <t>Obras de Seguridad en Distrito San Luis (60)</t>
  </si>
  <si>
    <t>Obras de Seguridad en Distrito Entre Ríos (60)</t>
  </si>
  <si>
    <t>Obras de Seguridad en Distrito Río Negro (60)</t>
  </si>
  <si>
    <t>('65)</t>
  </si>
  <si>
    <t>Falta definición en el Proyecto Ejecutivo</t>
  </si>
  <si>
    <t>Puente sobre Río Chusca ('65)</t>
  </si>
  <si>
    <t>Mantenimiento de Puentes Ruta Nacional Nº 14 - Provincia de Misiones ('66)</t>
  </si>
  <si>
    <t>('66)</t>
  </si>
  <si>
    <t>Solicitud de Contratación N° 46-273-SCO19 (EX2019-10359244-APN-DNV#MTR).</t>
  </si>
  <si>
    <t>Construcción de Puente sobre Arroyo Bai (60)</t>
  </si>
  <si>
    <t>('67)</t>
  </si>
  <si>
    <t>Licitación Pública N° 103/17: Desierta en 2 oportunidades. Ejecución de Proyecto Nuevo.</t>
  </si>
  <si>
    <t>Mantenimiento de Puentes Ruta Nacional Nº 3 - Provincia de Santa Cruz (67)</t>
  </si>
  <si>
    <t>Construcción de Puente sobre Arroyo Iribu Cua  (60)</t>
  </si>
  <si>
    <t>('68)</t>
  </si>
  <si>
    <t>No se encuentran dentro de ningún programa de Mantenimiento de la GEOyM</t>
  </si>
  <si>
    <t>Mantenimiento de Puentes Ruta Nacional Nº 40 - Provincia de Río Negro (68)</t>
  </si>
  <si>
    <t>Construcción de Puente sobre Arroyo Santa Lucía (60)</t>
  </si>
  <si>
    <t>Mantenimiento de Puentes Ruta Nacional Nº 95 - Puente General Lavalle - Provincia de Formosa (68)</t>
  </si>
  <si>
    <t>Construcción de Puente sobre Arroyo Santa Maria (60)</t>
  </si>
  <si>
    <t>Mantenimiento de Puentes Ruta Nacional Nº 95 - Puentes sobre Arroyo Pilagá y Monte Lindo - Provincia de Formosa (68)</t>
  </si>
  <si>
    <t>Mantenimiento de Puentes Ruta Nacional Nº 76 - Puente sobre Río Talampaya (Km 64,33) - Provincia de  La Rioja (68)</t>
  </si>
  <si>
    <t>Mantenimiento de Puentes Ruta Nacional Nº 95 - Puentes sobre Arroyo Tatú Piré - Formosa (68)</t>
  </si>
  <si>
    <t>Mantenimiento de Puentes Ruta Nacional Nº 76 - Puente sobre Río El Medano (Km 68,30) - Provincia de La Rioja (62)</t>
  </si>
  <si>
    <t>Mantenimiento de Puentes Ruta Nacional Nº 95 - Puentes sobra Arroyo Pavao y Porteño - Formosa (68)</t>
  </si>
  <si>
    <t>Mantenimiento Puente sobre Río Carcaraña (68)</t>
  </si>
  <si>
    <t>('69)</t>
  </si>
  <si>
    <t>EX0014042/2013 - A licitar.</t>
  </si>
  <si>
    <t>Remoción de Puente sobre Río Carcaraña (69)</t>
  </si>
  <si>
    <t>Mantenimiento de Puentes Ruta Nacional Nº 168 - Provincia de Santa Fe (68)</t>
  </si>
  <si>
    <t>Reparaciones Puente Arroyo Golondrinas (68)</t>
  </si>
  <si>
    <t>('70)</t>
  </si>
  <si>
    <t>EX0005264/2017 - Obra Contratada.</t>
  </si>
  <si>
    <t>Mantenimiento de Puentes Ruta Nacional Nº 40 - Provincia de Chubut (70)</t>
  </si>
  <si>
    <t>Puente Nuevo sobre Arroyo Capioví (60)</t>
  </si>
  <si>
    <t>Puente Ruta Nacional N° 22 sobre Río Colorado (60)</t>
  </si>
  <si>
    <t>Puente sobre Arroyo La Ensenada (63)</t>
  </si>
  <si>
    <t>Repavimentación Ruta Nacional Nº 127 - Corrientes (60)</t>
  </si>
  <si>
    <t>Repavimentación Ruta Nacional Nº 152 - La Pampa (62)</t>
  </si>
  <si>
    <t>Repavimentación Ruta Nacional Nº 3 - Chubut (60)</t>
  </si>
  <si>
    <t>Repavimentación Ruta Nacional Nº 3 - Santa Cruz (60)</t>
  </si>
  <si>
    <t>Repavimentación Ruta Nacional Nº 35 - La Pampa (60)</t>
  </si>
  <si>
    <t>Repavimentación Ruta Nacional Nº 16 - Santiago del Estero (62)</t>
  </si>
  <si>
    <t>Obras Varias Ruta Nacional Nº 38 / Ruta Nacional Nº 79 (60)</t>
  </si>
  <si>
    <t>*</t>
  </si>
  <si>
    <t>Villa Independencia II Calle Homero- Municipio Lomas de Zamora - Provincia de Buenos Aires  (19)</t>
  </si>
  <si>
    <t>Obra Barrio San Lorenzo- Municipio Alberti- Provincia de Buenos Aires  (19)</t>
  </si>
  <si>
    <t>Infraestructura Comunitaria Municipio de Rafaela  (19)</t>
  </si>
  <si>
    <t>Obras de Infra Urbana Nuevo Loteo 60 Has. (barrio los paraisos). Provision de agua potable y Suministro de energia - Provincia de Salta  (19)</t>
  </si>
  <si>
    <t>Mensura Ex Lotes 55 y 14 - Provincia de Salta  (19)</t>
  </si>
  <si>
    <t>Obras Generales En Hospital San Bernardo - Provincia de Salta  (19)</t>
  </si>
  <si>
    <t>Escuela de Aviación -Provincia de Salta  (19)</t>
  </si>
  <si>
    <t>Refuncionalizacion, refaccion y ampliacion hospital pablo soria S.S. de Jujuy  (19)</t>
  </si>
  <si>
    <t>Refuncionalizacion, refaccion y ampliacion hospital patersson San Pedro de Jujuy  (19)</t>
  </si>
  <si>
    <t>Contruccion Centro de Rehabilitacion de adicciones  - Provincia de Jujuy  (19)</t>
  </si>
  <si>
    <t>Hospital salud Mental neurosiquiatrico - Provincia de Jujuy  (19)</t>
  </si>
  <si>
    <t>Puesta en valor historica ciudad humahuaca  (19)</t>
  </si>
  <si>
    <t>Programa de Arbolado y equipamiento urbano - Bº Agua Patito - Ciudad de Concordia  (19)</t>
  </si>
  <si>
    <t>Ampliacion Hábitat I - Zona Sur - Ciudad de Concordia  (19)</t>
  </si>
  <si>
    <t>Construcción "Casa del Futuro" - Ciudad de Concordia  (19)</t>
  </si>
  <si>
    <t>Proyectos "Construir Empleo" - Ciudad de Concordia  (19)</t>
  </si>
  <si>
    <t>Ampliación Canal 16 Emp. RN11 - Riacho Arazá - Chaco  (19)</t>
  </si>
  <si>
    <t>Remodelación y Refacción del Hospital Ramón Mazza – La Madrid – Tucumán (19)</t>
  </si>
  <si>
    <t>Policlínica Graneros - Provincia de Tucumán  (19)</t>
  </si>
  <si>
    <t>Hospital Alberdi   -Provincia de Tucumán  (19)</t>
  </si>
  <si>
    <t>Rehabilitacion de tramos de Redes de Agua Potable en mal estado en SMT. (19)</t>
  </si>
  <si>
    <t>Rehabilitacion de tramos de Redes de Agua Potable en mal estado en el interior de la Provincia. (19)</t>
  </si>
  <si>
    <t>Nueva Toma Superficial Burruyacu - Tranquitas  (19)</t>
  </si>
  <si>
    <t>Acondicionamiento Integral de Sistema de Provisión de Agua Potable Río Nio  (19)</t>
  </si>
  <si>
    <t>Hospital del Bicentenario de Escobar  (19)</t>
  </si>
  <si>
    <t>Cabe aclarar que esta obra fue imputada en la partida 5.8, donde el total del devengado incluye otras obras, pero estos montos solo corresponden a la obra en cuestión. Por tal motivo no se contrasta con SIDIF.</t>
  </si>
  <si>
    <t>Monto con Redondeo aplicado.</t>
  </si>
  <si>
    <r>
      <t xml:space="preserve">Ampliación y Actualización de las Capacidades Experimentales del Laboratorio de Propiedades Mecánicas del Centro Atómico Bariloche - Fase 2, Provincia de Rio Negro  </t>
    </r>
    <r>
      <rPr>
        <b/>
        <sz val="10"/>
        <color indexed="8"/>
        <rFont val="Book Antiqua"/>
        <family val="1"/>
      </rPr>
      <t>*</t>
    </r>
  </si>
  <si>
    <t>Construcción Edificio Base Nacional de Control de Vectores en Juan José Castelli - Provincia de Chaco - Préstamo FONPLATA ARG-19/2013  *</t>
  </si>
  <si>
    <t>Puesta en Valor Edificio Base de Control de Vectores - Provincia de Catamarca - Préstamos FONPLATA ARG-19/2013  *</t>
  </si>
  <si>
    <t>Puesta en Valor Edificio Base de Control de Vectores - Provincia de Corrientes - Préstamos FONPLATA ARG-19/2013  *</t>
  </si>
  <si>
    <t>Puesta en Valor Edificio Base de Control de Vectores - Provincia de Tucumán - Préstamos FONPLATA ARG-19/2013  *</t>
  </si>
  <si>
    <t>Puesta en Valor Edificio Base de Control de Vectores Punilla - Provincia de Córdoba - Préstamos FONPLATA ARG-19/2013  *</t>
  </si>
  <si>
    <t>Remodelación del Bioterio del Área de Contención Biológica y de Insectario del Instituto Nacional de Parasitología Dr. Mario Fatala Chaben - ANLIS  *</t>
  </si>
  <si>
    <t>Construcción de un Centro Ambiental en el Municipio de El Calafate, provincia de Santa Cruz  *</t>
  </si>
  <si>
    <t>Desarrollo del Sistema de Ómnibus de Tránsito Rápido y Carriles Exclusivos - Metrobus Morón - Provincia de Buenos Aires  *</t>
  </si>
  <si>
    <t>Desarrollo del Sistema de Ómnibus de Tránsito Rápido y Carriles Exclusivos - Metrobus Neuquén - Provincia de Neuquén  *</t>
  </si>
  <si>
    <t>Desarrollo del Sistema de Ómnibus de Tránsito Rápido y Carriles Exclusivos - VAP II  *</t>
  </si>
  <si>
    <t>Desarrollo del Sistema de Ómnibus de Tránsito Rápido y Carriles Exclusivos - Metrobus AMBA  *</t>
  </si>
  <si>
    <t>Recuperación y Mantenimiento del Ferrocarril General Belgrano - (CAF 7351)  *</t>
  </si>
  <si>
    <t>Construcción de Nueva Terminal Portuaria en Ita Ibaté - Provincia de Corrientes  *</t>
  </si>
  <si>
    <t>Construcción Centro Penitenciario Federal del Litoral - Coronda - Santa Fe  *</t>
  </si>
  <si>
    <t>Puesta en Valor de Inmueble Sito en Saavedra Nº 515, Lomas de Zamora - Provincia de Buenos Aires  *</t>
  </si>
  <si>
    <t>Construcción Contrase Comodoro Rivadavia  *</t>
  </si>
  <si>
    <t>Mejoramiento de un tramo del canal Arroyo Medrano Etapa I - Municipio Esteban Echeverría- Provincia de Buenos Aires  (15)</t>
  </si>
  <si>
    <t>Reservorio Lavallol - Municipio Lomas de Zamora (15)</t>
  </si>
  <si>
    <t>Sistema de Desagues Pluviales Esquel  (21)</t>
  </si>
  <si>
    <t>Se realizó un convenio de cooperación y financiación con la provincia para que licite el proyecto con aportes del Fondo Fiduciario de Infraestructura Hídrica.</t>
  </si>
  <si>
    <t>Optimizacion de las Defensas  Fluviales de la ciudad de Goya. (15)</t>
  </si>
  <si>
    <t>Defensas para Control de la Erosion en el Rio Pilcomayo-Mision de la Paz  (21)</t>
  </si>
  <si>
    <t>Plan de Depuradora Cafayate  (22)</t>
  </si>
  <si>
    <t>Proyecto en cartera con observaciones - Plan Belgrano</t>
  </si>
  <si>
    <t>Desegües pluviales Ciudad del Carmen - Provincia de Jujuy  (15)</t>
  </si>
  <si>
    <t>Defensas Barrio San Pedro Pescador - Chaco  (21)</t>
  </si>
  <si>
    <t>Rehabilitación Defensa contra Inundaciones La Leonesa y Las Palmas - Chaco  (15)</t>
  </si>
  <si>
    <t>Construcción Sistema de Control Río Negro Barranqueras - Chaco  (22)</t>
  </si>
  <si>
    <t>Ampliación Embalse Compensador Canal Soberania Naciona AMGR - Chaco (15)</t>
  </si>
  <si>
    <t>Reparación Compuertas e Izaje Obra de Control Laguna Blanca - Chaco  (15)</t>
  </si>
  <si>
    <t>Readecuación Hidraulica Canal y Aliviador Río Muerto Las Colonia - Chaco  (15)</t>
  </si>
  <si>
    <t>Saneamiento y Mejoramiento Ambiental Lagunas AMGR - Chaco  (15)</t>
  </si>
  <si>
    <t>Dragado Riacho Barranqueras - Chaco  (15)</t>
  </si>
  <si>
    <t>Plan de Desagües pluviales y de mitigacion de inundaciones - Ciudad de Salta - Provincia de Salta  (15)</t>
  </si>
  <si>
    <t>Encauce y protección de márgenes en Río Salí-Pte. M. Barros-Pte. Lucas Córdoba. GSMT - Provincia de Tucumán  (15)</t>
  </si>
  <si>
    <t>Encauce y protección de márgenes en Río Salí-Pte. Lucas Córdoba-Pte. Derivador San Andrés. GSMT - Provincia de Tucumán  (15)</t>
  </si>
  <si>
    <t>Arroyo Dupy Etapa III -  Ramal Rafael Castillo y Laferrere  (15)</t>
  </si>
  <si>
    <t>Reconstrucción de Cauce Original Arrollo Mollins en Villa Madero  (15)</t>
  </si>
  <si>
    <t>Reservorio Mollins con compuertas y estación de Bombeo  (15)</t>
  </si>
  <si>
    <t>No constan registros de ejecución presupuestaria referida a estas obras durante el Ejercicio 2018 bajo la órbita de la Secretaría de Recursos Renovables y Mercado Eléctrico.</t>
  </si>
  <si>
    <t xml:space="preserve">Apertura Línea 500 kv - Provincia de Chubut  (23)
</t>
  </si>
  <si>
    <t>Centro Ambiental de Recomposición Energética  - CARE Etapa I y II  (23)</t>
  </si>
  <si>
    <t>Linea de 132kv San Isidro Alem - Oberá - Provincia de Misiones  (23)</t>
  </si>
  <si>
    <t>Construcción LAT 132 kv Charata - Villa Ángela con estaciones transformadoras - Provincia de Chaco  (23)</t>
  </si>
  <si>
    <t>Linea de tension 132kv el impenetrable. Provincia de Chaco  (23)</t>
  </si>
  <si>
    <t>Perforaciones, provisióon de equipamiento y conexión eléctrica Zona Centro Primera Etapa  (23)</t>
  </si>
  <si>
    <t>Perforaciones, provisióon de equipamiento y conexión eléctrica Zona Sur Primera Etapa  (23)</t>
  </si>
  <si>
    <t>No informado.</t>
  </si>
  <si>
    <t xml:space="preserve">Ampliación y Acondicionamiento de Oficinas Públicas Centrales  </t>
  </si>
  <si>
    <t>PLANILLA ANEXA A - ARTÍCULO 11 LEY Nº 27.431</t>
  </si>
  <si>
    <t>PLANILLA ANEXA B - ARTÍCULO 11 LEY Nº 27.431</t>
  </si>
  <si>
    <t>PLANILLA ANEXA - ARTÍCULO 11 LEY Nº 27.431</t>
  </si>
  <si>
    <t>No se le asignó crédito ni fueron asignadas a programa alguno.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</si>
</sst>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43" formatCode="_ * #,##0.00_ ;_ * \-#,##0.00_ ;_ * &quot;-&quot;??_ ;_ @_ "/>
    <numFmt numFmtId="164" formatCode="_-* #,##0.00_-;\-* #,##0.00_-;_-* &quot;-&quot;??_-;_-@_-"/>
    <numFmt numFmtId="165" formatCode="_(* #,##0_);_(* \(#,##0\);_(* &quot;-&quot;??_);_(@_)"/>
    <numFmt numFmtId="166" formatCode="_(* #,##0.00_);_(* \(#,##0.00\);_(* &quot;-&quot;??_);_(@_)"/>
    <numFmt numFmtId="167" formatCode="#,##0_ ;\-#,##0\ "/>
    <numFmt numFmtId="168" formatCode="_ * #,##0_ ;_ * \-#,##0_ ;_ * &quot;-&quot;??_ ;_ @_ "/>
    <numFmt numFmtId="169" formatCode="_ * #,##0.000_ ;_ * \-#,##0.000_ ;_ * &quot;-&quot;??_ ;_ @_ "/>
    <numFmt numFmtId="170" formatCode="_ * #,##0.00_)\ _$_ ;_ * \(#,##0.00\)\ _$_ ;_ * &quot;-&quot;??_)\ _$_ ;_ @_ "/>
    <numFmt numFmtId="171" formatCode="d/mm/yy\ h:mm"/>
    <numFmt numFmtId="172" formatCode="_-* #,##0.00\ _P_t_s_-;\-* #,##0.00\ _P_t_s_-;_-* &quot;-&quot;??\ _P_t_s_-;_-@_-"/>
    <numFmt numFmtId="173" formatCode="#,##0.00_ ;\-#,##0.00\ "/>
  </numFmts>
  <fonts count="16" x14ac:knownFonts="1">
    <font>
      <sz val="11"/>
      <color theme="1"/>
      <name val="Calibri"/>
      <family val="2"/>
      <scheme val="minor"/>
    </font>
    <font>
      <sz val="10"/>
      <name val="Arial"/>
      <family val="2"/>
    </font>
    <font>
      <sz val="11"/>
      <color theme="1"/>
      <name val="Calibri"/>
      <family val="2"/>
      <scheme val="minor"/>
    </font>
    <font>
      <b/>
      <sz val="15"/>
      <color theme="3"/>
      <name val="Calibri"/>
      <family val="2"/>
      <scheme val="minor"/>
    </font>
    <font>
      <sz val="10"/>
      <color theme="1"/>
      <name val="Arial"/>
      <family val="2"/>
    </font>
    <font>
      <sz val="11"/>
      <color indexed="8"/>
      <name val="Calibri"/>
      <family val="2"/>
    </font>
    <font>
      <sz val="10"/>
      <name val="Arial"/>
      <family val="2"/>
    </font>
    <font>
      <sz val="12"/>
      <color theme="1"/>
      <name val="Calibri"/>
      <family val="2"/>
      <scheme val="minor"/>
    </font>
    <font>
      <b/>
      <sz val="10"/>
      <name val="Book Antiqua"/>
      <family val="1"/>
    </font>
    <font>
      <sz val="10"/>
      <color theme="1"/>
      <name val="Book Antiqua"/>
      <family val="1"/>
    </font>
    <font>
      <sz val="10"/>
      <color indexed="8"/>
      <name val="Book Antiqua"/>
      <family val="1"/>
    </font>
    <font>
      <sz val="10"/>
      <name val="Book Antiqua"/>
      <family val="1"/>
    </font>
    <font>
      <b/>
      <sz val="10"/>
      <color theme="1"/>
      <name val="Book Antiqua"/>
      <family val="1"/>
    </font>
    <font>
      <sz val="10"/>
      <color rgb="FF000000"/>
      <name val="Book Antiqua"/>
      <family val="1"/>
    </font>
    <font>
      <b/>
      <sz val="10"/>
      <color indexed="8"/>
      <name val="Book Antiqua"/>
      <family val="1"/>
    </font>
    <font>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auto="1"/>
      </left>
      <right/>
      <top/>
      <bottom/>
      <diagonal/>
    </border>
    <border>
      <left/>
      <right/>
      <top/>
      <bottom style="thin">
        <color indexed="64"/>
      </bottom>
      <diagonal/>
    </border>
  </borders>
  <cellStyleXfs count="23">
    <xf numFmtId="0" fontId="0" fillId="0" borderId="0"/>
    <xf numFmtId="43" fontId="2" fillId="0" borderId="0" applyFont="0" applyFill="0" applyBorder="0" applyAlignment="0" applyProtection="0"/>
    <xf numFmtId="166"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3" fillId="0" borderId="2" applyNumberFormat="0" applyFill="0" applyAlignment="0" applyProtection="0"/>
    <xf numFmtId="0" fontId="5" fillId="0" borderId="0" applyNumberFormat="0" applyFill="0" applyBorder="0" applyProtection="0"/>
    <xf numFmtId="9" fontId="5" fillId="0" borderId="0" applyFont="0" applyFill="0" applyBorder="0" applyAlignment="0" applyProtection="0"/>
    <xf numFmtId="0" fontId="2" fillId="0" borderId="0"/>
    <xf numFmtId="43" fontId="2" fillId="0" borderId="0" applyFont="0" applyFill="0" applyBorder="0" applyAlignment="0" applyProtection="0"/>
    <xf numFmtId="0" fontId="6" fillId="0" borderId="0"/>
    <xf numFmtId="170"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6" fillId="0" borderId="0" applyBorder="0"/>
    <xf numFmtId="164" fontId="7" fillId="0" borderId="0" applyFont="0" applyFill="0" applyBorder="0" applyAlignment="0" applyProtection="0"/>
    <xf numFmtId="9" fontId="2" fillId="0" borderId="0" applyFont="0" applyFill="0" applyBorder="0" applyAlignment="0" applyProtection="0"/>
    <xf numFmtId="164" fontId="1" fillId="0" borderId="0" applyFont="0" applyFill="0" applyBorder="0" applyAlignment="0" applyProtection="0"/>
    <xf numFmtId="0" fontId="1" fillId="0" borderId="0"/>
    <xf numFmtId="0" fontId="1" fillId="0" borderId="0" applyBorder="0"/>
    <xf numFmtId="172" fontId="1" fillId="0" borderId="0" applyFont="0" applyFill="0" applyBorder="0" applyAlignment="0" applyProtection="0"/>
  </cellStyleXfs>
  <cellXfs count="141">
    <xf numFmtId="0" fontId="0" fillId="0" borderId="0" xfId="0"/>
    <xf numFmtId="0" fontId="0" fillId="0" borderId="0" xfId="0" applyBorder="1" applyAlignment="1">
      <alignment horizontal="center"/>
    </xf>
    <xf numFmtId="3" fontId="13" fillId="0" borderId="1" xfId="0" applyNumberFormat="1" applyFont="1" applyFill="1" applyBorder="1" applyAlignment="1">
      <alignment horizontal="center" vertical="center" wrapText="1"/>
    </xf>
    <xf numFmtId="0" fontId="11" fillId="0" borderId="1" xfId="4" applyFont="1" applyFill="1" applyBorder="1" applyAlignment="1">
      <alignment horizontal="center" vertical="center" wrapText="1"/>
    </xf>
    <xf numFmtId="167" fontId="11" fillId="0" borderId="1" xfId="1" applyNumberFormat="1" applyFont="1" applyFill="1" applyBorder="1" applyAlignment="1">
      <alignment horizontal="right" vertical="center"/>
    </xf>
    <xf numFmtId="4" fontId="11" fillId="0" borderId="1" xfId="1" applyNumberFormat="1" applyFont="1" applyFill="1" applyBorder="1" applyAlignment="1">
      <alignment horizontal="right" vertical="center"/>
    </xf>
    <xf numFmtId="4" fontId="10" fillId="0" borderId="1" xfId="1" applyNumberFormat="1" applyFont="1" applyFill="1" applyBorder="1" applyAlignment="1" applyProtection="1">
      <alignment horizontal="right" vertical="center" wrapText="1"/>
    </xf>
    <xf numFmtId="0" fontId="9" fillId="0" borderId="1" xfId="0" applyFont="1" applyFill="1" applyBorder="1" applyAlignment="1">
      <alignment horizontal="center" vertical="center" wrapText="1"/>
    </xf>
    <xf numFmtId="4" fontId="9" fillId="0" borderId="1" xfId="1" applyNumberFormat="1" applyFont="1" applyFill="1" applyBorder="1" applyAlignment="1">
      <alignment horizontal="right" vertical="center" wrapText="1"/>
    </xf>
    <xf numFmtId="4" fontId="9" fillId="0" borderId="1" xfId="0" applyNumberFormat="1" applyFont="1" applyFill="1" applyBorder="1" applyAlignment="1">
      <alignment horizontal="right" vertical="center" wrapText="1"/>
    </xf>
    <xf numFmtId="4" fontId="13" fillId="0" borderId="1" xfId="0" applyNumberFormat="1" applyFont="1" applyFill="1" applyBorder="1" applyAlignment="1">
      <alignment horizontal="right" vertical="center" wrapText="1"/>
    </xf>
    <xf numFmtId="165" fontId="8" fillId="0" borderId="1" xfId="17"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 fontId="11" fillId="0" borderId="1" xfId="1" applyNumberFormat="1" applyFont="1" applyFill="1" applyBorder="1" applyAlignment="1">
      <alignment horizontal="right" vertical="center" wrapText="1"/>
    </xf>
    <xf numFmtId="4" fontId="10" fillId="0" borderId="1" xfId="0" applyNumberFormat="1" applyFont="1" applyFill="1" applyBorder="1" applyAlignment="1" applyProtection="1">
      <alignment horizontal="right" vertical="top" wrapText="1"/>
    </xf>
    <xf numFmtId="4" fontId="11" fillId="0" borderId="1" xfId="1" applyNumberFormat="1" applyFont="1" applyFill="1" applyBorder="1" applyAlignment="1" applyProtection="1">
      <alignment horizontal="right" vertical="center" wrapText="1"/>
    </xf>
    <xf numFmtId="0" fontId="11" fillId="0" borderId="0" xfId="4" applyNumberFormat="1" applyFont="1" applyFill="1" applyBorder="1" applyAlignment="1">
      <alignment horizontal="center"/>
    </xf>
    <xf numFmtId="4" fontId="10" fillId="0" borderId="1" xfId="0" applyNumberFormat="1" applyFont="1" applyFill="1" applyBorder="1" applyAlignment="1" applyProtection="1">
      <alignment horizontal="right" vertical="center" wrapText="1"/>
    </xf>
    <xf numFmtId="0" fontId="11" fillId="0" borderId="0" xfId="4" applyNumberFormat="1" applyFont="1" applyBorder="1" applyAlignment="1">
      <alignment horizontal="center"/>
    </xf>
    <xf numFmtId="165" fontId="11" fillId="0" borderId="0" xfId="2" applyNumberFormat="1" applyFont="1" applyBorder="1"/>
    <xf numFmtId="165" fontId="11" fillId="0" borderId="0" xfId="2" applyNumberFormat="1" applyFont="1" applyFill="1" applyBorder="1"/>
    <xf numFmtId="0" fontId="11" fillId="0" borderId="0" xfId="4" applyFont="1" applyFill="1" applyBorder="1"/>
    <xf numFmtId="0" fontId="11" fillId="0" borderId="0" xfId="4" quotePrefix="1" applyFont="1" applyFill="1" applyBorder="1" applyAlignment="1">
      <alignment horizontal="right" vertical="center"/>
    </xf>
    <xf numFmtId="0" fontId="11" fillId="0" borderId="0" xfId="4" applyFont="1" applyBorder="1"/>
    <xf numFmtId="0" fontId="11" fillId="0" borderId="0" xfId="4" applyFont="1" applyFill="1" applyBorder="1" applyAlignment="1">
      <alignment horizontal="center"/>
    </xf>
    <xf numFmtId="49" fontId="11" fillId="0" borderId="0" xfId="4" applyNumberFormat="1" applyFont="1" applyBorder="1" applyAlignment="1">
      <alignment vertical="center"/>
    </xf>
    <xf numFmtId="169" fontId="11" fillId="0" borderId="0" xfId="1" applyNumberFormat="1" applyFont="1" applyFill="1" applyBorder="1"/>
    <xf numFmtId="0" fontId="11" fillId="3" borderId="0" xfId="4" applyFont="1" applyFill="1" applyBorder="1"/>
    <xf numFmtId="165" fontId="9" fillId="0" borderId="0" xfId="2" applyNumberFormat="1" applyFont="1" applyFill="1" applyBorder="1"/>
    <xf numFmtId="0" fontId="8" fillId="0" borderId="0" xfId="4" applyFont="1" applyBorder="1" applyAlignment="1">
      <alignment horizontal="center"/>
    </xf>
    <xf numFmtId="0" fontId="9" fillId="0" borderId="0" xfId="0" applyFont="1" applyBorder="1"/>
    <xf numFmtId="165" fontId="11" fillId="0" borderId="0" xfId="4" applyNumberFormat="1" applyFont="1" applyBorder="1"/>
    <xf numFmtId="0" fontId="8" fillId="0" borderId="0" xfId="4" applyFont="1" applyBorder="1"/>
    <xf numFmtId="0" fontId="11" fillId="0" borderId="0" xfId="4" applyFont="1" applyBorder="1" applyAlignment="1">
      <alignment horizontal="center"/>
    </xf>
    <xf numFmtId="0" fontId="8" fillId="0" borderId="1" xfId="4" applyNumberFormat="1" applyFont="1" applyBorder="1" applyAlignment="1">
      <alignment horizontal="center" textRotation="90"/>
    </xf>
    <xf numFmtId="41" fontId="8" fillId="2" borderId="1" xfId="4" applyNumberFormat="1" applyFont="1" applyFill="1" applyBorder="1" applyAlignment="1">
      <alignment horizontal="center" vertical="center" wrapText="1"/>
    </xf>
    <xf numFmtId="0" fontId="10" fillId="0" borderId="1" xfId="4" applyFont="1" applyFill="1" applyBorder="1" applyAlignment="1" applyProtection="1">
      <alignment horizontal="left" vertical="center" wrapText="1"/>
    </xf>
    <xf numFmtId="167" fontId="9" fillId="0" borderId="1" xfId="1" applyNumberFormat="1" applyFont="1" applyFill="1" applyBorder="1" applyAlignment="1">
      <alignment horizontal="right" vertical="center"/>
    </xf>
    <xf numFmtId="4" fontId="11" fillId="0" borderId="1" xfId="0" applyNumberFormat="1" applyFont="1" applyFill="1" applyBorder="1" applyAlignment="1">
      <alignment horizontal="right" vertical="center" wrapText="1"/>
    </xf>
    <xf numFmtId="0" fontId="11" fillId="0" borderId="1" xfId="4" applyFont="1" applyFill="1" applyBorder="1" applyAlignment="1" applyProtection="1">
      <alignment horizontal="left" vertical="center" wrapText="1"/>
    </xf>
    <xf numFmtId="165" fontId="9" fillId="0" borderId="1" xfId="2" applyNumberFormat="1" applyFont="1" applyFill="1" applyBorder="1"/>
    <xf numFmtId="0" fontId="8" fillId="0" borderId="1" xfId="2" applyNumberFormat="1" applyFont="1" applyFill="1" applyBorder="1" applyAlignment="1">
      <alignment horizontal="center" vertical="center" wrapText="1"/>
    </xf>
    <xf numFmtId="165" fontId="8" fillId="0" borderId="1" xfId="2" applyNumberFormat="1" applyFont="1" applyFill="1" applyBorder="1" applyAlignment="1">
      <alignment horizontal="center" vertical="center" wrapText="1"/>
    </xf>
    <xf numFmtId="165" fontId="8" fillId="0" borderId="1" xfId="2" applyNumberFormat="1"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0" xfId="4" applyFont="1" applyFill="1" applyBorder="1" applyAlignment="1"/>
    <xf numFmtId="0" fontId="9" fillId="0" borderId="0" xfId="0" applyFont="1" applyBorder="1" applyAlignment="1">
      <alignment horizontal="center"/>
    </xf>
    <xf numFmtId="0" fontId="1" fillId="0" borderId="0" xfId="4" applyFont="1" applyBorder="1"/>
    <xf numFmtId="0" fontId="4" fillId="0" borderId="0" xfId="0" applyFont="1" applyFill="1" applyBorder="1"/>
    <xf numFmtId="0" fontId="4" fillId="0" borderId="0" xfId="0" applyFont="1" applyBorder="1"/>
    <xf numFmtId="0" fontId="4" fillId="0" borderId="0" xfId="0" applyFont="1" applyBorder="1" applyAlignment="1"/>
    <xf numFmtId="9" fontId="4" fillId="0" borderId="0" xfId="18" applyFont="1" applyBorder="1"/>
    <xf numFmtId="43" fontId="4" fillId="0" borderId="0" xfId="0" applyNumberFormat="1" applyFont="1" applyBorder="1"/>
    <xf numFmtId="0" fontId="12" fillId="0" borderId="0" xfId="0" applyFont="1" applyBorder="1" applyAlignment="1">
      <alignment horizontal="center"/>
    </xf>
    <xf numFmtId="0" fontId="12" fillId="0" borderId="0" xfId="0" applyFont="1" applyBorder="1"/>
    <xf numFmtId="0" fontId="12" fillId="0" borderId="0" xfId="0" applyFont="1" applyBorder="1" applyAlignment="1"/>
    <xf numFmtId="0" fontId="8" fillId="0" borderId="0" xfId="0" applyFont="1" applyBorder="1" applyAlignment="1"/>
    <xf numFmtId="0" fontId="8" fillId="0" borderId="0" xfId="0" applyFont="1" applyBorder="1"/>
    <xf numFmtId="0" fontId="0" fillId="0" borderId="0" xfId="0" applyBorder="1" applyAlignment="1"/>
    <xf numFmtId="0" fontId="8" fillId="0" borderId="1" xfId="4" applyNumberFormat="1" applyFont="1" applyBorder="1" applyAlignment="1">
      <alignment textRotation="90"/>
    </xf>
    <xf numFmtId="41" fontId="8" fillId="2" borderId="1" xfId="4" applyNumberFormat="1" applyFont="1" applyFill="1" applyBorder="1" applyAlignment="1">
      <alignment horizontal="center" vertical="center"/>
    </xf>
    <xf numFmtId="0" fontId="8" fillId="0" borderId="1" xfId="17" applyNumberFormat="1" applyFont="1" applyFill="1" applyBorder="1" applyAlignment="1">
      <alignment horizontal="center" vertical="center"/>
    </xf>
    <xf numFmtId="0" fontId="8" fillId="0" borderId="1" xfId="17" applyNumberFormat="1" applyFont="1" applyBorder="1" applyAlignment="1">
      <alignment horizontal="center" vertical="center"/>
    </xf>
    <xf numFmtId="167" fontId="9" fillId="0" borderId="1" xfId="1" applyNumberFormat="1" applyFont="1" applyFill="1" applyBorder="1" applyAlignment="1">
      <alignment horizontal="right" vertical="center" wrapText="1"/>
    </xf>
    <xf numFmtId="173" fontId="9" fillId="0" borderId="1" xfId="1"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0" fontId="11" fillId="0" borderId="1" xfId="4" applyFont="1" applyFill="1" applyBorder="1" applyAlignment="1">
      <alignment horizontal="left" vertical="center" wrapText="1"/>
    </xf>
    <xf numFmtId="0" fontId="9" fillId="0" borderId="1" xfId="0" applyFont="1" applyFill="1" applyBorder="1" applyAlignment="1">
      <alignment vertical="center" wrapText="1"/>
    </xf>
    <xf numFmtId="0" fontId="10" fillId="0" borderId="1" xfId="4" applyFont="1" applyFill="1" applyBorder="1" applyAlignment="1" applyProtection="1">
      <alignment horizontal="left" vertical="center"/>
    </xf>
    <xf numFmtId="0" fontId="10" fillId="0" borderId="1" xfId="4" applyFont="1" applyFill="1" applyBorder="1" applyAlignment="1" applyProtection="1">
      <alignment horizontal="left" vertical="top" wrapText="1"/>
    </xf>
    <xf numFmtId="168" fontId="9" fillId="0" borderId="1" xfId="1" applyNumberFormat="1" applyFont="1" applyFill="1" applyBorder="1" applyAlignment="1">
      <alignment horizontal="right" vertical="center" wrapText="1"/>
    </xf>
    <xf numFmtId="167" fontId="12" fillId="0" borderId="1" xfId="1" applyNumberFormat="1" applyFont="1" applyBorder="1"/>
    <xf numFmtId="0" fontId="8" fillId="0" borderId="1" xfId="4" applyFont="1" applyBorder="1" applyAlignment="1">
      <alignment horizontal="left"/>
    </xf>
    <xf numFmtId="0" fontId="8" fillId="0" borderId="1" xfId="4" applyFont="1" applyBorder="1" applyAlignment="1">
      <alignment horizontal="center"/>
    </xf>
    <xf numFmtId="165" fontId="12" fillId="0" borderId="1" xfId="2" applyNumberFormat="1" applyFont="1" applyFill="1" applyBorder="1" applyAlignment="1">
      <alignment horizontal="right"/>
    </xf>
    <xf numFmtId="4" fontId="12" fillId="0" borderId="1" xfId="2" applyNumberFormat="1" applyFont="1" applyFill="1" applyBorder="1" applyAlignment="1">
      <alignment horizontal="right"/>
    </xf>
    <xf numFmtId="0" fontId="8" fillId="0" borderId="7" xfId="4" applyFont="1" applyFill="1" applyBorder="1" applyAlignment="1"/>
    <xf numFmtId="0" fontId="0" fillId="0" borderId="7" xfId="0" applyBorder="1" applyAlignment="1">
      <alignment horizontal="center"/>
    </xf>
    <xf numFmtId="0" fontId="0" fillId="0" borderId="4" xfId="0" applyBorder="1" applyAlignment="1">
      <alignment horizontal="center"/>
    </xf>
    <xf numFmtId="0" fontId="12" fillId="0" borderId="0" xfId="0" applyFont="1" applyFill="1" applyBorder="1"/>
    <xf numFmtId="0" fontId="8" fillId="0" borderId="1" xfId="0" applyNumberFormat="1" applyFont="1" applyFill="1" applyBorder="1" applyAlignment="1">
      <alignment horizontal="center" textRotation="90"/>
    </xf>
    <xf numFmtId="0" fontId="8" fillId="0" borderId="1" xfId="0" applyFont="1" applyFill="1" applyBorder="1" applyAlignment="1">
      <alignment horizontal="center" vertical="center"/>
    </xf>
    <xf numFmtId="0" fontId="8"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4" fontId="8" fillId="0" borderId="1" xfId="1" applyNumberFormat="1" applyFont="1" applyFill="1" applyBorder="1" applyAlignment="1">
      <alignment horizontal="center" vertical="center"/>
    </xf>
    <xf numFmtId="0" fontId="11" fillId="0" borderId="1" xfId="0" applyFont="1" applyFill="1" applyBorder="1" applyAlignment="1">
      <alignment horizontal="left" wrapText="1"/>
    </xf>
    <xf numFmtId="41" fontId="11" fillId="0" borderId="1" xfId="22" applyNumberFormat="1" applyFont="1" applyFill="1" applyBorder="1" applyAlignment="1">
      <alignment vertical="center" wrapText="1"/>
    </xf>
    <xf numFmtId="38" fontId="9" fillId="0" borderId="1" xfId="0" applyNumberFormat="1" applyFont="1" applyFill="1" applyBorder="1"/>
    <xf numFmtId="0" fontId="11" fillId="0" borderId="1" xfId="0" applyFont="1" applyFill="1" applyBorder="1" applyAlignment="1">
      <alignment horizontal="left" vertical="center" wrapText="1"/>
    </xf>
    <xf numFmtId="41" fontId="12" fillId="0" borderId="1" xfId="1" applyNumberFormat="1" applyFont="1" applyFill="1" applyBorder="1" applyAlignment="1">
      <alignment vertical="center"/>
    </xf>
    <xf numFmtId="0" fontId="8" fillId="0" borderId="7"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xf numFmtId="4" fontId="9" fillId="0" borderId="0" xfId="0" applyNumberFormat="1" applyFont="1" applyFill="1" applyBorder="1" applyAlignment="1">
      <alignment horizontal="center"/>
    </xf>
    <xf numFmtId="0" fontId="9" fillId="0" borderId="7" xfId="0" applyFont="1" applyFill="1" applyBorder="1" applyAlignment="1">
      <alignment horizontal="center"/>
    </xf>
    <xf numFmtId="0" fontId="9" fillId="0" borderId="4" xfId="0" applyFont="1" applyFill="1" applyBorder="1" applyAlignment="1">
      <alignment horizontal="center"/>
    </xf>
    <xf numFmtId="4" fontId="11" fillId="0" borderId="1" xfId="22" applyNumberFormat="1" applyFont="1" applyFill="1" applyBorder="1" applyAlignment="1">
      <alignment vertical="center" wrapText="1"/>
    </xf>
    <xf numFmtId="41" fontId="11" fillId="0" borderId="1" xfId="22" applyNumberFormat="1" applyFont="1" applyFill="1" applyBorder="1" applyAlignment="1">
      <alignment horizontal="right" vertical="center" wrapText="1"/>
    </xf>
    <xf numFmtId="2" fontId="11" fillId="0" borderId="1" xfId="1" applyNumberFormat="1" applyFont="1" applyFill="1" applyBorder="1" applyAlignment="1" applyProtection="1">
      <alignment horizontal="right" vertical="center" wrapText="1"/>
    </xf>
    <xf numFmtId="173" fontId="11" fillId="0" borderId="1" xfId="22" applyNumberFormat="1" applyFont="1" applyFill="1" applyBorder="1" applyAlignment="1">
      <alignment vertical="center" wrapText="1"/>
    </xf>
    <xf numFmtId="173" fontId="11" fillId="0" borderId="1" xfId="22" applyNumberFormat="1" applyFont="1" applyFill="1" applyBorder="1" applyAlignment="1">
      <alignment horizontal="right" vertical="center" wrapText="1"/>
    </xf>
    <xf numFmtId="41" fontId="9" fillId="0" borderId="0" xfId="0" applyNumberFormat="1" applyFont="1" applyFill="1" applyBorder="1"/>
    <xf numFmtId="43" fontId="9" fillId="0" borderId="0" xfId="1" applyFont="1" applyFill="1" applyBorder="1"/>
    <xf numFmtId="4" fontId="9" fillId="0" borderId="0" xfId="0" applyNumberFormat="1" applyFont="1" applyFill="1" applyBorder="1"/>
    <xf numFmtId="165" fontId="11" fillId="0" borderId="0" xfId="1" applyNumberFormat="1" applyFont="1" applyFill="1" applyBorder="1"/>
    <xf numFmtId="0" fontId="12" fillId="0" borderId="0" xfId="0" applyFont="1" applyFill="1" applyBorder="1" applyAlignment="1"/>
    <xf numFmtId="0" fontId="8" fillId="0" borderId="0" xfId="4" applyFont="1" applyFill="1" applyBorder="1" applyAlignment="1">
      <alignment horizontal="center"/>
    </xf>
    <xf numFmtId="0" fontId="11" fillId="0" borderId="0" xfId="4" applyFont="1" applyBorder="1" applyAlignment="1">
      <alignment horizontal="left" vertical="center" wrapText="1"/>
    </xf>
    <xf numFmtId="0" fontId="9" fillId="0" borderId="0" xfId="0" applyFont="1" applyBorder="1" applyAlignment="1">
      <alignment horizontal="left" vertical="center" wrapText="1"/>
    </xf>
    <xf numFmtId="0" fontId="0" fillId="0" borderId="0" xfId="0" applyBorder="1" applyAlignment="1"/>
    <xf numFmtId="0" fontId="12" fillId="0" borderId="0" xfId="0" applyFont="1" applyBorder="1" applyAlignment="1"/>
    <xf numFmtId="0" fontId="11" fillId="0" borderId="0" xfId="4" applyFont="1" applyBorder="1" applyAlignment="1"/>
    <xf numFmtId="0" fontId="9" fillId="0" borderId="0" xfId="0" applyFont="1" applyBorder="1" applyAlignment="1"/>
    <xf numFmtId="0" fontId="11" fillId="0" borderId="0" xfId="4" applyFont="1" applyBorder="1" applyAlignment="1">
      <alignment horizontal="left" vertical="top" wrapText="1"/>
    </xf>
    <xf numFmtId="0" fontId="9" fillId="0" borderId="0" xfId="0" applyFont="1" applyBorder="1" applyAlignment="1">
      <alignment horizontal="left" vertical="top" wrapText="1"/>
    </xf>
    <xf numFmtId="0" fontId="8" fillId="0" borderId="1" xfId="4" applyFont="1" applyBorder="1" applyAlignment="1">
      <alignment horizontal="left"/>
    </xf>
    <xf numFmtId="0" fontId="11" fillId="0" borderId="5" xfId="4" applyFont="1" applyBorder="1" applyAlignment="1"/>
    <xf numFmtId="0" fontId="9" fillId="0" borderId="3" xfId="0" applyFont="1" applyBorder="1" applyAlignment="1"/>
    <xf numFmtId="0" fontId="9" fillId="0" borderId="6" xfId="0" applyFont="1" applyBorder="1" applyAlignment="1"/>
    <xf numFmtId="41" fontId="8" fillId="2" borderId="1" xfId="4" applyNumberFormat="1" applyFont="1" applyFill="1" applyBorder="1" applyAlignment="1">
      <alignment horizontal="center" vertical="center" wrapText="1"/>
    </xf>
    <xf numFmtId="0" fontId="9" fillId="0" borderId="1" xfId="0" applyFont="1" applyBorder="1" applyAlignment="1">
      <alignment horizontal="center" vertical="center" wrapText="1"/>
    </xf>
    <xf numFmtId="165" fontId="8" fillId="0" borderId="1" xfId="2" applyNumberFormat="1" applyFont="1" applyFill="1" applyBorder="1" applyAlignment="1">
      <alignment horizontal="center" vertical="center" wrapText="1"/>
    </xf>
    <xf numFmtId="0" fontId="11" fillId="0" borderId="0" xfId="4" applyFont="1" applyBorder="1" applyAlignment="1">
      <alignment horizontal="left" wrapText="1"/>
    </xf>
    <xf numFmtId="0" fontId="9" fillId="0" borderId="0" xfId="0" applyFont="1" applyBorder="1" applyAlignment="1">
      <alignment horizontal="left" wrapText="1"/>
    </xf>
    <xf numFmtId="0" fontId="11" fillId="0" borderId="0" xfId="4" applyFont="1" applyBorder="1" applyAlignment="1">
      <alignment vertical="top" wrapText="1"/>
    </xf>
    <xf numFmtId="0" fontId="9" fillId="0" borderId="0" xfId="0" applyFont="1" applyBorder="1" applyAlignment="1">
      <alignment vertical="top" wrapText="1"/>
    </xf>
    <xf numFmtId="0" fontId="11" fillId="0" borderId="0" xfId="0" applyFont="1" applyBorder="1" applyAlignment="1"/>
    <xf numFmtId="0" fontId="15" fillId="0" borderId="0" xfId="0" applyFont="1" applyBorder="1" applyAlignment="1"/>
    <xf numFmtId="0" fontId="12" fillId="0" borderId="1" xfId="0" applyFont="1" applyBorder="1" applyAlignment="1">
      <alignment horizontal="center"/>
    </xf>
    <xf numFmtId="0" fontId="0" fillId="0" borderId="0" xfId="0" applyBorder="1" applyAlignment="1">
      <alignment vertical="top"/>
    </xf>
    <xf numFmtId="0" fontId="0" fillId="0" borderId="0" xfId="0" applyBorder="1" applyAlignment="1">
      <alignment horizontal="center"/>
    </xf>
    <xf numFmtId="0" fontId="0" fillId="0" borderId="0" xfId="0" applyBorder="1" applyAlignment="1">
      <alignment horizontal="left" vertical="top"/>
    </xf>
    <xf numFmtId="0" fontId="8" fillId="0" borderId="0" xfId="0" applyFont="1" applyFill="1" applyBorder="1" applyAlignment="1">
      <alignment horizontal="center" wrapText="1"/>
    </xf>
    <xf numFmtId="0" fontId="12" fillId="0" borderId="0" xfId="0" applyFont="1" applyFill="1" applyBorder="1" applyAlignment="1"/>
    <xf numFmtId="0" fontId="9" fillId="0" borderId="0" xfId="0" applyFont="1" applyFill="1" applyBorder="1" applyAlignment="1">
      <alignment horizontal="left" wrapText="1"/>
    </xf>
    <xf numFmtId="0" fontId="8" fillId="0" borderId="1" xfId="0" applyFont="1" applyFill="1" applyBorder="1" applyAlignment="1">
      <alignment horizontal="center" vertical="center"/>
    </xf>
    <xf numFmtId="0" fontId="12" fillId="0" borderId="1" xfId="0" applyFont="1" applyFill="1" applyBorder="1" applyAlignment="1">
      <alignment horizontal="center"/>
    </xf>
    <xf numFmtId="0" fontId="9" fillId="0" borderId="0" xfId="0" applyFont="1" applyFill="1" applyBorder="1" applyAlignment="1">
      <alignment horizontal="center" wrapText="1"/>
    </xf>
    <xf numFmtId="0" fontId="9" fillId="0" borderId="0" xfId="0" applyFont="1" applyFill="1" applyBorder="1" applyAlignment="1"/>
    <xf numFmtId="0" fontId="9" fillId="0" borderId="0" xfId="0" applyFont="1" applyFill="1" applyBorder="1" applyAlignment="1">
      <alignment horizontal="left" vertical="top" wrapText="1"/>
    </xf>
    <xf numFmtId="0" fontId="9" fillId="0" borderId="0" xfId="0" applyFont="1" applyFill="1" applyBorder="1" applyAlignment="1">
      <alignment vertical="top" wrapText="1"/>
    </xf>
  </cellXfs>
  <cellStyles count="23">
    <cellStyle name="Millares" xfId="1" builtinId="3"/>
    <cellStyle name="Millares 2" xfId="2"/>
    <cellStyle name="Millares 2 2" xfId="10"/>
    <cellStyle name="Millares 2 3" xfId="13"/>
    <cellStyle name="Millares 2 4" xfId="17"/>
    <cellStyle name="Millares 2 5" xfId="19"/>
    <cellStyle name="Millares 3" xfId="14"/>
    <cellStyle name="Millares 4" xfId="12"/>
    <cellStyle name="Millares_Anexas - Articulo 15 Ley 24156 - P2007" xfId="22"/>
    <cellStyle name="Normal" xfId="0" builtinId="0"/>
    <cellStyle name="Normal 2" xfId="3"/>
    <cellStyle name="Normal 2 2" xfId="15"/>
    <cellStyle name="Normal 3" xfId="4"/>
    <cellStyle name="Normal 3 2" xfId="9"/>
    <cellStyle name="Normal 4" xfId="7"/>
    <cellStyle name="Normal 5" xfId="11"/>
    <cellStyle name="Normal 5 2" xfId="20"/>
    <cellStyle name="Normal 6" xfId="16"/>
    <cellStyle name="Normal 6 2" xfId="21"/>
    <cellStyle name="Porcentaje" xfId="18" builtinId="5"/>
    <cellStyle name="Porcentaje 2" xfId="5"/>
    <cellStyle name="Porcentaje 3" xfId="8"/>
    <cellStyle name="Título 1" xfId="6"/>
  </cellStyles>
  <dxfs count="16">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CH388"/>
  <sheetViews>
    <sheetView zoomScaleNormal="100" zoomScaleSheetLayoutView="130" workbookViewId="0">
      <pane ySplit="7" topLeftCell="A157" activePane="bottomLeft" state="frozen"/>
      <selection pane="bottomLeft" activeCell="E162" sqref="E162"/>
    </sheetView>
  </sheetViews>
  <sheetFormatPr baseColWidth="10" defaultRowHeight="13.5" x14ac:dyDescent="0.25"/>
  <cols>
    <col min="1" max="1" width="4.7109375" style="23" customWidth="1"/>
    <col min="2" max="2" width="4.5703125" style="23" bestFit="1" customWidth="1"/>
    <col min="3" max="3" width="4.28515625" style="23" bestFit="1" customWidth="1"/>
    <col min="4" max="4" width="3.42578125" style="23" bestFit="1" customWidth="1"/>
    <col min="5" max="5" width="5.28515625" style="23" customWidth="1"/>
    <col min="6" max="6" width="3.140625" style="23" customWidth="1"/>
    <col min="7" max="7" width="60.5703125" style="23" customWidth="1"/>
    <col min="8" max="8" width="14.85546875" style="28" customWidth="1"/>
    <col min="9" max="9" width="11.28515625" style="21" customWidth="1"/>
    <col min="10" max="10" width="11.42578125" style="21" customWidth="1"/>
    <col min="11" max="11" width="9.85546875" style="21" customWidth="1"/>
    <col min="12" max="12" width="15.42578125" style="21" customWidth="1"/>
    <col min="13" max="13" width="16.5703125" style="23" customWidth="1"/>
    <col min="14" max="16" width="15.7109375" style="23" bestFit="1" customWidth="1"/>
    <col min="17" max="17" width="16.7109375" style="23" bestFit="1" customWidth="1"/>
    <col min="18" max="16384" width="11.42578125" style="23"/>
  </cols>
  <sheetData>
    <row r="1" spans="1:80" x14ac:dyDescent="0.25">
      <c r="A1" s="16" t="s">
        <v>0</v>
      </c>
      <c r="B1" s="18"/>
      <c r="C1" s="18"/>
      <c r="D1" s="18"/>
      <c r="E1" s="18"/>
      <c r="F1" s="18"/>
      <c r="G1" s="19"/>
      <c r="H1" s="20"/>
      <c r="I1" s="20"/>
      <c r="M1" s="22"/>
      <c r="P1" s="21"/>
      <c r="Q1" s="21"/>
    </row>
    <row r="2" spans="1:80" ht="15" x14ac:dyDescent="0.3">
      <c r="A2" s="106" t="s">
        <v>705</v>
      </c>
      <c r="B2" s="106"/>
      <c r="C2" s="106"/>
      <c r="D2" s="106"/>
      <c r="E2" s="106"/>
      <c r="F2" s="106"/>
      <c r="G2" s="106"/>
      <c r="H2" s="106"/>
      <c r="I2" s="106"/>
      <c r="J2" s="106"/>
      <c r="K2" s="106"/>
      <c r="L2" s="106"/>
      <c r="M2" s="106"/>
      <c r="N2" s="106"/>
      <c r="O2" s="106"/>
      <c r="P2" s="106"/>
      <c r="Q2" s="106"/>
    </row>
    <row r="3" spans="1:80" ht="15" x14ac:dyDescent="0.3">
      <c r="A3" s="106" t="s">
        <v>1</v>
      </c>
      <c r="B3" s="106"/>
      <c r="C3" s="106"/>
      <c r="D3" s="106"/>
      <c r="E3" s="106"/>
      <c r="F3" s="106"/>
      <c r="G3" s="106"/>
      <c r="H3" s="106"/>
      <c r="I3" s="106"/>
      <c r="J3" s="106"/>
      <c r="K3" s="106"/>
      <c r="L3" s="106"/>
      <c r="M3" s="106"/>
      <c r="N3" s="106"/>
      <c r="O3" s="106"/>
      <c r="P3" s="106"/>
      <c r="Q3" s="106"/>
    </row>
    <row r="4" spans="1:80" ht="15" x14ac:dyDescent="0.3">
      <c r="A4" s="106" t="s">
        <v>2</v>
      </c>
      <c r="B4" s="106"/>
      <c r="C4" s="106"/>
      <c r="D4" s="106"/>
      <c r="E4" s="106"/>
      <c r="F4" s="106"/>
      <c r="G4" s="106"/>
      <c r="H4" s="106"/>
      <c r="I4" s="106"/>
      <c r="J4" s="106"/>
      <c r="K4" s="106"/>
      <c r="L4" s="106"/>
      <c r="M4" s="106"/>
      <c r="N4" s="106"/>
      <c r="O4" s="106"/>
      <c r="P4" s="106"/>
      <c r="Q4" s="106"/>
    </row>
    <row r="5" spans="1:80" x14ac:dyDescent="0.25">
      <c r="A5" s="24"/>
      <c r="B5" s="24"/>
      <c r="C5" s="24"/>
      <c r="D5" s="24"/>
      <c r="E5" s="24"/>
      <c r="F5" s="24"/>
      <c r="G5" s="24"/>
      <c r="H5" s="24"/>
      <c r="I5" s="24"/>
      <c r="J5" s="24"/>
      <c r="K5" s="24"/>
      <c r="L5" s="24"/>
      <c r="M5" s="24"/>
      <c r="N5" s="24"/>
      <c r="O5" s="24"/>
      <c r="P5" s="24"/>
      <c r="Q5" s="24"/>
    </row>
    <row r="6" spans="1:80" ht="15" x14ac:dyDescent="0.25">
      <c r="A6" s="116"/>
      <c r="B6" s="117"/>
      <c r="C6" s="117"/>
      <c r="D6" s="117"/>
      <c r="E6" s="117"/>
      <c r="F6" s="117"/>
      <c r="G6" s="118"/>
      <c r="H6" s="121" t="s">
        <v>49</v>
      </c>
      <c r="I6" s="121"/>
      <c r="J6" s="121"/>
      <c r="K6" s="121"/>
      <c r="L6" s="121"/>
      <c r="M6" s="121"/>
      <c r="N6" s="120"/>
      <c r="O6" s="119" t="s">
        <v>50</v>
      </c>
      <c r="P6" s="120"/>
      <c r="Q6" s="120"/>
    </row>
    <row r="7" spans="1:80" s="25" customFormat="1" ht="65.25" x14ac:dyDescent="0.25">
      <c r="A7" s="34" t="s">
        <v>3</v>
      </c>
      <c r="B7" s="34" t="s">
        <v>4</v>
      </c>
      <c r="C7" s="34" t="s">
        <v>5</v>
      </c>
      <c r="D7" s="34" t="s">
        <v>6</v>
      </c>
      <c r="E7" s="34" t="s">
        <v>8</v>
      </c>
      <c r="F7" s="34" t="s">
        <v>42</v>
      </c>
      <c r="G7" s="35" t="s">
        <v>7</v>
      </c>
      <c r="H7" s="41" t="s">
        <v>43</v>
      </c>
      <c r="I7" s="41" t="s">
        <v>44</v>
      </c>
      <c r="J7" s="41" t="s">
        <v>45</v>
      </c>
      <c r="K7" s="41" t="s">
        <v>52</v>
      </c>
      <c r="L7" s="42" t="s">
        <v>46</v>
      </c>
      <c r="M7" s="43" t="s">
        <v>47</v>
      </c>
      <c r="N7" s="44" t="s">
        <v>48</v>
      </c>
      <c r="O7" s="44" t="s">
        <v>46</v>
      </c>
      <c r="P7" s="44" t="s">
        <v>47</v>
      </c>
      <c r="Q7" s="43" t="s">
        <v>48</v>
      </c>
    </row>
    <row r="8" spans="1:80" s="21" customFormat="1" ht="42" x14ac:dyDescent="0.25">
      <c r="A8" s="3">
        <v>58</v>
      </c>
      <c r="B8" s="2">
        <v>105</v>
      </c>
      <c r="C8" s="3">
        <v>23</v>
      </c>
      <c r="D8" s="3">
        <v>0</v>
      </c>
      <c r="E8" s="3">
        <v>18</v>
      </c>
      <c r="F8" s="3">
        <v>51</v>
      </c>
      <c r="G8" s="36" t="s">
        <v>655</v>
      </c>
      <c r="H8" s="37">
        <v>1135000</v>
      </c>
      <c r="I8" s="4"/>
      <c r="J8" s="4"/>
      <c r="K8" s="4"/>
      <c r="L8" s="5">
        <v>1135000</v>
      </c>
      <c r="M8" s="6">
        <v>7120170</v>
      </c>
      <c r="N8" s="10">
        <v>3601243</v>
      </c>
      <c r="O8" s="10">
        <v>1135000</v>
      </c>
      <c r="P8" s="10">
        <v>7120170</v>
      </c>
      <c r="Q8" s="10">
        <v>3601243.23</v>
      </c>
      <c r="R8" s="26"/>
      <c r="S8" s="26"/>
      <c r="T8" s="26"/>
    </row>
    <row r="9" spans="1:80" s="27" customFormat="1" ht="27" x14ac:dyDescent="0.25">
      <c r="A9" s="3">
        <v>81</v>
      </c>
      <c r="B9" s="2">
        <v>107</v>
      </c>
      <c r="C9" s="3">
        <v>21</v>
      </c>
      <c r="D9" s="3">
        <v>0</v>
      </c>
      <c r="E9" s="3">
        <v>1</v>
      </c>
      <c r="F9" s="3">
        <v>51</v>
      </c>
      <c r="G9" s="36" t="s">
        <v>28</v>
      </c>
      <c r="H9" s="37">
        <v>2518126</v>
      </c>
      <c r="I9" s="4"/>
      <c r="J9" s="4"/>
      <c r="K9" s="4"/>
      <c r="L9" s="5">
        <v>2518126</v>
      </c>
      <c r="M9" s="5">
        <v>0</v>
      </c>
      <c r="N9" s="5">
        <v>0</v>
      </c>
      <c r="O9" s="5">
        <v>2518126</v>
      </c>
      <c r="P9" s="5">
        <v>0</v>
      </c>
      <c r="Q9" s="5">
        <v>0</v>
      </c>
      <c r="R9" s="26"/>
      <c r="S9" s="26"/>
      <c r="T9" s="26"/>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row>
    <row r="10" spans="1:80" s="27" customFormat="1" ht="28.5" x14ac:dyDescent="0.25">
      <c r="A10" s="3">
        <v>81</v>
      </c>
      <c r="B10" s="2">
        <v>107</v>
      </c>
      <c r="C10" s="3">
        <v>21</v>
      </c>
      <c r="D10" s="3">
        <v>0</v>
      </c>
      <c r="E10" s="3">
        <v>2</v>
      </c>
      <c r="F10" s="3">
        <v>51</v>
      </c>
      <c r="G10" s="36" t="s">
        <v>71</v>
      </c>
      <c r="H10" s="37">
        <v>2664266</v>
      </c>
      <c r="I10" s="4"/>
      <c r="J10" s="4"/>
      <c r="K10" s="4"/>
      <c r="L10" s="5">
        <v>2664266</v>
      </c>
      <c r="M10" s="5">
        <v>0</v>
      </c>
      <c r="N10" s="5">
        <v>0</v>
      </c>
      <c r="O10" s="5">
        <v>2664266</v>
      </c>
      <c r="P10" s="5">
        <v>0</v>
      </c>
      <c r="Q10" s="5">
        <v>0</v>
      </c>
      <c r="R10" s="26"/>
      <c r="S10" s="26"/>
      <c r="T10" s="26"/>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row>
    <row r="11" spans="1:80" s="27" customFormat="1" ht="28.5" x14ac:dyDescent="0.25">
      <c r="A11" s="3">
        <v>81</v>
      </c>
      <c r="B11" s="2">
        <v>107</v>
      </c>
      <c r="C11" s="3">
        <v>21</v>
      </c>
      <c r="D11" s="3">
        <v>0</v>
      </c>
      <c r="E11" s="3">
        <v>3</v>
      </c>
      <c r="F11" s="3">
        <v>51</v>
      </c>
      <c r="G11" s="36" t="s">
        <v>72</v>
      </c>
      <c r="H11" s="37">
        <v>3248826</v>
      </c>
      <c r="I11" s="4"/>
      <c r="J11" s="4"/>
      <c r="K11" s="4"/>
      <c r="L11" s="5">
        <v>3248826</v>
      </c>
      <c r="M11" s="5">
        <v>0</v>
      </c>
      <c r="N11" s="5">
        <v>0</v>
      </c>
      <c r="O11" s="5">
        <v>3248826</v>
      </c>
      <c r="P11" s="5">
        <v>0</v>
      </c>
      <c r="Q11" s="5">
        <v>0</v>
      </c>
      <c r="R11" s="26"/>
      <c r="S11" s="26"/>
      <c r="T11" s="26"/>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row>
    <row r="12" spans="1:80" s="27" customFormat="1" ht="28.5" x14ac:dyDescent="0.25">
      <c r="A12" s="3">
        <v>81</v>
      </c>
      <c r="B12" s="2">
        <v>107</v>
      </c>
      <c r="C12" s="3">
        <v>21</v>
      </c>
      <c r="D12" s="3">
        <v>0</v>
      </c>
      <c r="E12" s="3">
        <v>4</v>
      </c>
      <c r="F12" s="3">
        <v>51</v>
      </c>
      <c r="G12" s="36" t="s">
        <v>73</v>
      </c>
      <c r="H12" s="37">
        <v>3248826</v>
      </c>
      <c r="I12" s="4"/>
      <c r="J12" s="4"/>
      <c r="K12" s="4"/>
      <c r="L12" s="5">
        <v>3248826</v>
      </c>
      <c r="M12" s="5">
        <v>0</v>
      </c>
      <c r="N12" s="5">
        <v>0</v>
      </c>
      <c r="O12" s="5">
        <v>3248826</v>
      </c>
      <c r="P12" s="5">
        <v>0</v>
      </c>
      <c r="Q12" s="5">
        <v>0</v>
      </c>
      <c r="R12" s="26"/>
      <c r="S12" s="26"/>
      <c r="T12" s="26"/>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row>
    <row r="13" spans="1:80" s="27" customFormat="1" ht="28.5" x14ac:dyDescent="0.25">
      <c r="A13" s="3">
        <v>81</v>
      </c>
      <c r="B13" s="2">
        <v>107</v>
      </c>
      <c r="C13" s="3">
        <v>23</v>
      </c>
      <c r="D13" s="3">
        <v>0</v>
      </c>
      <c r="E13" s="3">
        <v>11</v>
      </c>
      <c r="F13" s="3">
        <v>51</v>
      </c>
      <c r="G13" s="36" t="s">
        <v>74</v>
      </c>
      <c r="H13" s="37">
        <v>11398920</v>
      </c>
      <c r="I13" s="4"/>
      <c r="J13" s="4"/>
      <c r="K13" s="4"/>
      <c r="L13" s="5">
        <v>11398920</v>
      </c>
      <c r="M13" s="5">
        <v>0</v>
      </c>
      <c r="N13" s="5">
        <v>0</v>
      </c>
      <c r="O13" s="5">
        <v>11398920</v>
      </c>
      <c r="P13" s="5">
        <v>0</v>
      </c>
      <c r="Q13" s="5">
        <v>0</v>
      </c>
      <c r="R13" s="26"/>
      <c r="S13" s="26"/>
      <c r="T13" s="26"/>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row>
    <row r="14" spans="1:80" s="27" customFormat="1" ht="28.5" x14ac:dyDescent="0.25">
      <c r="A14" s="3">
        <v>81</v>
      </c>
      <c r="B14" s="2">
        <v>107</v>
      </c>
      <c r="C14" s="3">
        <v>23</v>
      </c>
      <c r="D14" s="3">
        <v>0</v>
      </c>
      <c r="E14" s="3">
        <v>15</v>
      </c>
      <c r="F14" s="3">
        <v>51</v>
      </c>
      <c r="G14" s="36" t="s">
        <v>75</v>
      </c>
      <c r="H14" s="37">
        <v>11508525</v>
      </c>
      <c r="I14" s="4"/>
      <c r="J14" s="4"/>
      <c r="K14" s="4"/>
      <c r="L14" s="5">
        <v>11508525</v>
      </c>
      <c r="M14" s="5">
        <v>0</v>
      </c>
      <c r="N14" s="5">
        <v>0</v>
      </c>
      <c r="O14" s="5">
        <v>11508525</v>
      </c>
      <c r="P14" s="5">
        <v>0</v>
      </c>
      <c r="Q14" s="5">
        <v>0</v>
      </c>
      <c r="R14" s="26"/>
      <c r="S14" s="26"/>
      <c r="T14" s="26"/>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row>
    <row r="15" spans="1:80" s="27" customFormat="1" ht="28.5" x14ac:dyDescent="0.25">
      <c r="A15" s="3">
        <v>81</v>
      </c>
      <c r="B15" s="2">
        <v>107</v>
      </c>
      <c r="C15" s="3">
        <v>23</v>
      </c>
      <c r="D15" s="3">
        <v>0</v>
      </c>
      <c r="E15" s="3">
        <v>39</v>
      </c>
      <c r="F15" s="3">
        <v>51</v>
      </c>
      <c r="G15" s="36" t="s">
        <v>76</v>
      </c>
      <c r="H15" s="37">
        <v>8644180</v>
      </c>
      <c r="I15" s="4"/>
      <c r="J15" s="4"/>
      <c r="K15" s="4"/>
      <c r="L15" s="5">
        <v>8644180</v>
      </c>
      <c r="M15" s="5">
        <v>148251</v>
      </c>
      <c r="N15" s="5">
        <v>0</v>
      </c>
      <c r="O15" s="5">
        <v>8644180</v>
      </c>
      <c r="P15" s="5">
        <v>148251</v>
      </c>
      <c r="Q15" s="5">
        <v>0</v>
      </c>
      <c r="R15" s="26"/>
      <c r="S15" s="26"/>
      <c r="T15" s="26"/>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row>
    <row r="16" spans="1:80" s="27" customFormat="1" ht="28.5" x14ac:dyDescent="0.25">
      <c r="A16" s="3">
        <v>81</v>
      </c>
      <c r="B16" s="2">
        <v>107</v>
      </c>
      <c r="C16" s="3">
        <v>23</v>
      </c>
      <c r="D16" s="3">
        <v>0</v>
      </c>
      <c r="E16" s="3">
        <v>39</v>
      </c>
      <c r="F16" s="3">
        <v>53</v>
      </c>
      <c r="G16" s="36" t="s">
        <v>77</v>
      </c>
      <c r="H16" s="37">
        <v>14248650</v>
      </c>
      <c r="I16" s="4"/>
      <c r="J16" s="4"/>
      <c r="K16" s="4"/>
      <c r="L16" s="5">
        <v>14248650</v>
      </c>
      <c r="M16" s="5">
        <v>0</v>
      </c>
      <c r="N16" s="5">
        <v>0</v>
      </c>
      <c r="O16" s="5">
        <v>14248650</v>
      </c>
      <c r="P16" s="5">
        <v>0</v>
      </c>
      <c r="Q16" s="5">
        <v>0</v>
      </c>
      <c r="R16" s="26"/>
      <c r="S16" s="26"/>
      <c r="T16" s="26"/>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row>
    <row r="17" spans="1:77" s="27" customFormat="1" ht="28.5" x14ac:dyDescent="0.25">
      <c r="A17" s="3">
        <v>81</v>
      </c>
      <c r="B17" s="2">
        <v>107</v>
      </c>
      <c r="C17" s="3">
        <v>23</v>
      </c>
      <c r="D17" s="3">
        <v>0</v>
      </c>
      <c r="E17" s="3">
        <v>41</v>
      </c>
      <c r="F17" s="3">
        <v>51</v>
      </c>
      <c r="G17" s="36" t="s">
        <v>78</v>
      </c>
      <c r="H17" s="37">
        <v>3614175</v>
      </c>
      <c r="I17" s="4"/>
      <c r="J17" s="4"/>
      <c r="K17" s="4"/>
      <c r="L17" s="5">
        <v>3614175</v>
      </c>
      <c r="M17" s="5">
        <v>0</v>
      </c>
      <c r="N17" s="5">
        <v>0</v>
      </c>
      <c r="O17" s="5">
        <v>3614175</v>
      </c>
      <c r="P17" s="5">
        <v>0</v>
      </c>
      <c r="Q17" s="5">
        <v>0</v>
      </c>
      <c r="R17" s="26"/>
      <c r="S17" s="26"/>
      <c r="T17" s="26"/>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row>
    <row r="18" spans="1:77" s="27" customFormat="1" ht="28.5" x14ac:dyDescent="0.25">
      <c r="A18" s="3">
        <v>81</v>
      </c>
      <c r="B18" s="2">
        <v>107</v>
      </c>
      <c r="C18" s="3">
        <v>23</v>
      </c>
      <c r="D18" s="3">
        <v>0</v>
      </c>
      <c r="E18" s="3">
        <v>42</v>
      </c>
      <c r="F18" s="3">
        <v>51</v>
      </c>
      <c r="G18" s="36" t="s">
        <v>79</v>
      </c>
      <c r="H18" s="37">
        <v>3614176</v>
      </c>
      <c r="I18" s="4"/>
      <c r="J18" s="4"/>
      <c r="K18" s="4"/>
      <c r="L18" s="5">
        <v>3614175</v>
      </c>
      <c r="M18" s="5">
        <v>0</v>
      </c>
      <c r="N18" s="5">
        <v>0</v>
      </c>
      <c r="O18" s="5">
        <v>3614176</v>
      </c>
      <c r="P18" s="5">
        <v>0</v>
      </c>
      <c r="Q18" s="5">
        <v>0</v>
      </c>
      <c r="R18" s="26"/>
      <c r="S18" s="26"/>
      <c r="T18" s="26"/>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row>
    <row r="19" spans="1:77" s="27" customFormat="1" ht="28.5" x14ac:dyDescent="0.25">
      <c r="A19" s="3">
        <v>81</v>
      </c>
      <c r="B19" s="2">
        <v>107</v>
      </c>
      <c r="C19" s="3">
        <v>23</v>
      </c>
      <c r="D19" s="3">
        <v>0</v>
      </c>
      <c r="E19" s="3">
        <v>43</v>
      </c>
      <c r="F19" s="3">
        <v>51</v>
      </c>
      <c r="G19" s="36" t="s">
        <v>80</v>
      </c>
      <c r="H19" s="37">
        <v>1787426</v>
      </c>
      <c r="I19" s="4"/>
      <c r="J19" s="4"/>
      <c r="K19" s="4"/>
      <c r="L19" s="5">
        <v>1787426</v>
      </c>
      <c r="M19" s="5">
        <v>0</v>
      </c>
      <c r="N19" s="5">
        <v>0</v>
      </c>
      <c r="O19" s="5">
        <v>1787426</v>
      </c>
      <c r="P19" s="5">
        <v>0</v>
      </c>
      <c r="Q19" s="5">
        <v>0</v>
      </c>
      <c r="R19" s="26"/>
      <c r="S19" s="26"/>
      <c r="T19" s="26"/>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row>
    <row r="20" spans="1:77" s="27" customFormat="1" ht="42" x14ac:dyDescent="0.25">
      <c r="A20" s="3">
        <v>81</v>
      </c>
      <c r="B20" s="2">
        <v>107</v>
      </c>
      <c r="C20" s="3">
        <v>23</v>
      </c>
      <c r="D20" s="3">
        <v>0</v>
      </c>
      <c r="E20" s="3">
        <v>44</v>
      </c>
      <c r="F20" s="3">
        <v>51</v>
      </c>
      <c r="G20" s="36" t="s">
        <v>81</v>
      </c>
      <c r="H20" s="37">
        <v>1787425</v>
      </c>
      <c r="I20" s="4"/>
      <c r="J20" s="4"/>
      <c r="K20" s="4"/>
      <c r="L20" s="5">
        <v>1787425</v>
      </c>
      <c r="M20" s="5">
        <v>0</v>
      </c>
      <c r="N20" s="5">
        <v>0</v>
      </c>
      <c r="O20" s="5">
        <v>1787425</v>
      </c>
      <c r="P20" s="5">
        <v>0</v>
      </c>
      <c r="Q20" s="5">
        <v>0</v>
      </c>
      <c r="R20" s="26"/>
      <c r="S20" s="26"/>
      <c r="T20" s="26"/>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row>
    <row r="21" spans="1:77" s="27" customFormat="1" ht="15" x14ac:dyDescent="0.25">
      <c r="A21" s="3">
        <v>81</v>
      </c>
      <c r="B21" s="2">
        <v>107</v>
      </c>
      <c r="C21" s="3">
        <v>24</v>
      </c>
      <c r="D21" s="3">
        <v>0</v>
      </c>
      <c r="E21" s="3">
        <v>37</v>
      </c>
      <c r="F21" s="3">
        <v>51</v>
      </c>
      <c r="G21" s="36" t="s">
        <v>82</v>
      </c>
      <c r="H21" s="37">
        <v>2000000</v>
      </c>
      <c r="I21" s="4"/>
      <c r="J21" s="4"/>
      <c r="K21" s="4"/>
      <c r="L21" s="5">
        <v>2000000</v>
      </c>
      <c r="M21" s="5">
        <v>0</v>
      </c>
      <c r="N21" s="5">
        <v>0</v>
      </c>
      <c r="O21" s="5">
        <v>2000000</v>
      </c>
      <c r="P21" s="5">
        <v>0</v>
      </c>
      <c r="Q21" s="5">
        <v>0</v>
      </c>
      <c r="R21" s="26"/>
      <c r="S21" s="26"/>
      <c r="T21" s="26"/>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row>
    <row r="22" spans="1:77" s="27" customFormat="1" ht="28.5" x14ac:dyDescent="0.25">
      <c r="A22" s="3">
        <v>81</v>
      </c>
      <c r="B22" s="2">
        <v>107</v>
      </c>
      <c r="C22" s="3">
        <v>24</v>
      </c>
      <c r="D22" s="3">
        <v>0</v>
      </c>
      <c r="E22" s="3">
        <v>44</v>
      </c>
      <c r="F22" s="3">
        <v>51</v>
      </c>
      <c r="G22" s="36" t="s">
        <v>83</v>
      </c>
      <c r="H22" s="37">
        <v>4000000</v>
      </c>
      <c r="I22" s="4"/>
      <c r="J22" s="4"/>
      <c r="K22" s="4"/>
      <c r="L22" s="5">
        <v>4000000</v>
      </c>
      <c r="M22" s="5">
        <v>0</v>
      </c>
      <c r="N22" s="5">
        <v>0</v>
      </c>
      <c r="O22" s="5">
        <v>4000000</v>
      </c>
      <c r="P22" s="5">
        <v>0</v>
      </c>
      <c r="Q22" s="5">
        <v>0</v>
      </c>
      <c r="R22" s="26"/>
      <c r="S22" s="26"/>
      <c r="T22" s="26"/>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row>
    <row r="23" spans="1:77" s="27" customFormat="1" ht="15" x14ac:dyDescent="0.25">
      <c r="A23" s="3">
        <v>81</v>
      </c>
      <c r="B23" s="2">
        <v>107</v>
      </c>
      <c r="C23" s="3">
        <v>24</v>
      </c>
      <c r="D23" s="3">
        <v>0</v>
      </c>
      <c r="E23" s="3">
        <v>52</v>
      </c>
      <c r="F23" s="3">
        <v>51</v>
      </c>
      <c r="G23" s="36" t="s">
        <v>85</v>
      </c>
      <c r="H23" s="37">
        <v>50000000</v>
      </c>
      <c r="I23" s="4"/>
      <c r="J23" s="4"/>
      <c r="K23" s="4"/>
      <c r="L23" s="5">
        <v>50000000</v>
      </c>
      <c r="M23" s="5">
        <v>0</v>
      </c>
      <c r="N23" s="5">
        <v>0</v>
      </c>
      <c r="O23" s="5">
        <v>50000000</v>
      </c>
      <c r="P23" s="5">
        <v>0</v>
      </c>
      <c r="Q23" s="5">
        <v>0</v>
      </c>
      <c r="R23" s="26"/>
      <c r="S23" s="26"/>
      <c r="T23" s="26"/>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row>
    <row r="24" spans="1:77" s="21" customFormat="1" ht="27" x14ac:dyDescent="0.25">
      <c r="A24" s="3">
        <v>72</v>
      </c>
      <c r="B24" s="2">
        <v>113</v>
      </c>
      <c r="C24" s="3">
        <v>16</v>
      </c>
      <c r="D24" s="3">
        <v>0</v>
      </c>
      <c r="E24" s="3">
        <v>20</v>
      </c>
      <c r="F24" s="3">
        <v>51</v>
      </c>
      <c r="G24" s="36" t="s">
        <v>426</v>
      </c>
      <c r="H24" s="37">
        <v>50000000</v>
      </c>
      <c r="I24" s="4"/>
      <c r="J24" s="4"/>
      <c r="K24" s="4"/>
      <c r="L24" s="5">
        <v>50000000</v>
      </c>
      <c r="M24" s="6">
        <v>0</v>
      </c>
      <c r="N24" s="10">
        <v>0</v>
      </c>
      <c r="O24" s="10">
        <v>50000000</v>
      </c>
      <c r="P24" s="10">
        <v>0</v>
      </c>
      <c r="Q24" s="10">
        <v>0</v>
      </c>
      <c r="R24" s="26"/>
      <c r="S24" s="26"/>
      <c r="T24" s="26"/>
    </row>
    <row r="25" spans="1:77" s="21" customFormat="1" x14ac:dyDescent="0.25">
      <c r="A25" s="3">
        <v>72</v>
      </c>
      <c r="B25" s="2">
        <v>113</v>
      </c>
      <c r="C25" s="3">
        <v>16</v>
      </c>
      <c r="D25" s="3">
        <v>0</v>
      </c>
      <c r="E25" s="3">
        <v>24</v>
      </c>
      <c r="F25" s="3">
        <v>51</v>
      </c>
      <c r="G25" s="36" t="s">
        <v>26</v>
      </c>
      <c r="H25" s="37">
        <v>10000000</v>
      </c>
      <c r="I25" s="4"/>
      <c r="J25" s="4"/>
      <c r="K25" s="4"/>
      <c r="L25" s="5">
        <v>10000000</v>
      </c>
      <c r="M25" s="6">
        <v>8907614</v>
      </c>
      <c r="N25" s="10">
        <v>8496547.9199999999</v>
      </c>
      <c r="O25" s="10">
        <v>10000000</v>
      </c>
      <c r="P25" s="10">
        <v>8907614</v>
      </c>
      <c r="Q25" s="10">
        <v>8496547.9199999999</v>
      </c>
      <c r="R25" s="26"/>
      <c r="S25" s="26"/>
      <c r="T25" s="26"/>
    </row>
    <row r="26" spans="1:77" s="21" customFormat="1" x14ac:dyDescent="0.25">
      <c r="A26" s="3">
        <v>20</v>
      </c>
      <c r="B26" s="2">
        <v>301</v>
      </c>
      <c r="C26" s="3">
        <v>16</v>
      </c>
      <c r="D26" s="3">
        <v>0</v>
      </c>
      <c r="E26" s="3">
        <v>12</v>
      </c>
      <c r="F26" s="3">
        <v>52</v>
      </c>
      <c r="G26" s="36" t="s">
        <v>96</v>
      </c>
      <c r="H26" s="37">
        <v>122500000</v>
      </c>
      <c r="I26" s="4"/>
      <c r="J26" s="4"/>
      <c r="K26" s="4"/>
      <c r="L26" s="5">
        <v>122500000</v>
      </c>
      <c r="M26" s="6">
        <v>0</v>
      </c>
      <c r="N26" s="10">
        <v>0</v>
      </c>
      <c r="O26" s="10">
        <v>122500000</v>
      </c>
      <c r="P26" s="10">
        <v>0</v>
      </c>
      <c r="Q26" s="10">
        <v>0</v>
      </c>
      <c r="R26" s="26"/>
      <c r="S26" s="26"/>
      <c r="T26" s="26"/>
    </row>
    <row r="27" spans="1:77" s="21" customFormat="1" ht="27" x14ac:dyDescent="0.25">
      <c r="A27" s="3">
        <v>20</v>
      </c>
      <c r="B27" s="2">
        <v>301</v>
      </c>
      <c r="C27" s="3">
        <v>37</v>
      </c>
      <c r="D27" s="3">
        <v>0</v>
      </c>
      <c r="E27" s="3">
        <v>1</v>
      </c>
      <c r="F27" s="3">
        <v>51</v>
      </c>
      <c r="G27" s="36" t="s">
        <v>100</v>
      </c>
      <c r="H27" s="37">
        <v>23100000</v>
      </c>
      <c r="I27" s="4"/>
      <c r="J27" s="4"/>
      <c r="K27" s="4"/>
      <c r="L27" s="5">
        <v>23100000</v>
      </c>
      <c r="M27" s="6">
        <v>0</v>
      </c>
      <c r="N27" s="10">
        <v>0</v>
      </c>
      <c r="O27" s="10">
        <v>23100000</v>
      </c>
      <c r="P27" s="10">
        <v>0</v>
      </c>
      <c r="Q27" s="10">
        <v>0</v>
      </c>
      <c r="R27" s="26"/>
      <c r="S27" s="26"/>
      <c r="T27" s="26"/>
    </row>
    <row r="28" spans="1:77" s="21" customFormat="1" ht="40.5" x14ac:dyDescent="0.25">
      <c r="A28" s="3">
        <v>80</v>
      </c>
      <c r="B28" s="2">
        <v>310</v>
      </c>
      <c r="C28" s="3">
        <v>37</v>
      </c>
      <c r="D28" s="3">
        <v>0</v>
      </c>
      <c r="E28" s="3">
        <v>1</v>
      </c>
      <c r="F28" s="3">
        <v>51</v>
      </c>
      <c r="G28" s="36" t="s">
        <v>656</v>
      </c>
      <c r="H28" s="37">
        <v>1370360</v>
      </c>
      <c r="I28" s="4"/>
      <c r="J28" s="4"/>
      <c r="K28" s="4"/>
      <c r="L28" s="5">
        <v>1370360</v>
      </c>
      <c r="M28" s="6">
        <v>9711200</v>
      </c>
      <c r="N28" s="10">
        <v>8034053</v>
      </c>
      <c r="O28" s="10">
        <v>1370360</v>
      </c>
      <c r="P28" s="10">
        <v>9711200</v>
      </c>
      <c r="Q28" s="10">
        <v>8034053.2800000003</v>
      </c>
      <c r="R28" s="26"/>
      <c r="S28" s="26"/>
      <c r="T28" s="26"/>
    </row>
    <row r="29" spans="1:77" s="21" customFormat="1" ht="27" x14ac:dyDescent="0.25">
      <c r="A29" s="3">
        <v>80</v>
      </c>
      <c r="B29" s="2">
        <v>310</v>
      </c>
      <c r="C29" s="3">
        <v>37</v>
      </c>
      <c r="D29" s="3">
        <v>0</v>
      </c>
      <c r="E29" s="3">
        <v>2</v>
      </c>
      <c r="F29" s="3">
        <v>51</v>
      </c>
      <c r="G29" s="36" t="s">
        <v>657</v>
      </c>
      <c r="H29" s="37">
        <v>773585</v>
      </c>
      <c r="I29" s="4"/>
      <c r="J29" s="4"/>
      <c r="K29" s="4"/>
      <c r="L29" s="5">
        <v>773585</v>
      </c>
      <c r="M29" s="6">
        <v>3302283</v>
      </c>
      <c r="N29" s="10">
        <v>2900072</v>
      </c>
      <c r="O29" s="10">
        <v>773585</v>
      </c>
      <c r="P29" s="10">
        <v>3302283</v>
      </c>
      <c r="Q29" s="10">
        <v>2900071.85</v>
      </c>
      <c r="R29" s="26"/>
      <c r="S29" s="26"/>
      <c r="T29" s="26"/>
    </row>
    <row r="30" spans="1:77" s="21" customFormat="1" ht="27" x14ac:dyDescent="0.25">
      <c r="A30" s="3">
        <v>80</v>
      </c>
      <c r="B30" s="2">
        <v>310</v>
      </c>
      <c r="C30" s="3">
        <v>37</v>
      </c>
      <c r="D30" s="3">
        <v>0</v>
      </c>
      <c r="E30" s="3">
        <v>3</v>
      </c>
      <c r="F30" s="3">
        <v>51</v>
      </c>
      <c r="G30" s="36" t="s">
        <v>658</v>
      </c>
      <c r="H30" s="37">
        <v>495886</v>
      </c>
      <c r="I30" s="4"/>
      <c r="J30" s="4"/>
      <c r="K30" s="4"/>
      <c r="L30" s="5">
        <v>495886</v>
      </c>
      <c r="M30" s="6">
        <v>0</v>
      </c>
      <c r="N30" s="10">
        <v>0</v>
      </c>
      <c r="O30" s="10">
        <v>495886</v>
      </c>
      <c r="P30" s="10">
        <v>0</v>
      </c>
      <c r="Q30" s="10">
        <v>0</v>
      </c>
      <c r="R30" s="26"/>
      <c r="S30" s="26"/>
      <c r="T30" s="26"/>
    </row>
    <row r="31" spans="1:77" s="21" customFormat="1" ht="27" x14ac:dyDescent="0.25">
      <c r="A31" s="3">
        <v>80</v>
      </c>
      <c r="B31" s="2">
        <v>310</v>
      </c>
      <c r="C31" s="3">
        <v>37</v>
      </c>
      <c r="D31" s="3">
        <v>0</v>
      </c>
      <c r="E31" s="3">
        <v>4</v>
      </c>
      <c r="F31" s="3">
        <v>51</v>
      </c>
      <c r="G31" s="36" t="s">
        <v>659</v>
      </c>
      <c r="H31" s="37">
        <v>813255</v>
      </c>
      <c r="I31" s="4"/>
      <c r="J31" s="4"/>
      <c r="K31" s="4"/>
      <c r="L31" s="5">
        <v>813255</v>
      </c>
      <c r="M31" s="6">
        <v>4373811</v>
      </c>
      <c r="N31" s="10">
        <v>3947702</v>
      </c>
      <c r="O31" s="10">
        <v>813255</v>
      </c>
      <c r="P31" s="10">
        <v>4373811</v>
      </c>
      <c r="Q31" s="10">
        <v>3947701.54</v>
      </c>
      <c r="R31" s="26"/>
      <c r="S31" s="26"/>
      <c r="T31" s="26"/>
    </row>
    <row r="32" spans="1:77" s="21" customFormat="1" ht="27" x14ac:dyDescent="0.25">
      <c r="A32" s="3">
        <v>80</v>
      </c>
      <c r="B32" s="2">
        <v>310</v>
      </c>
      <c r="C32" s="3">
        <v>37</v>
      </c>
      <c r="D32" s="3">
        <v>0</v>
      </c>
      <c r="E32" s="3">
        <v>5</v>
      </c>
      <c r="F32" s="3">
        <v>51</v>
      </c>
      <c r="G32" s="36" t="s">
        <v>660</v>
      </c>
      <c r="H32" s="37">
        <v>1467827</v>
      </c>
      <c r="I32" s="4"/>
      <c r="J32" s="4"/>
      <c r="K32" s="4"/>
      <c r="L32" s="5">
        <v>1467827</v>
      </c>
      <c r="M32" s="6">
        <v>21097943</v>
      </c>
      <c r="N32" s="10">
        <v>19287670</v>
      </c>
      <c r="O32" s="10">
        <v>1467827</v>
      </c>
      <c r="P32" s="10">
        <v>21097943</v>
      </c>
      <c r="Q32" s="10">
        <v>19287670.420000002</v>
      </c>
      <c r="R32" s="26"/>
      <c r="S32" s="26"/>
      <c r="T32" s="26"/>
    </row>
    <row r="33" spans="1:20" s="21" customFormat="1" ht="40.5" x14ac:dyDescent="0.25">
      <c r="A33" s="3">
        <v>80</v>
      </c>
      <c r="B33" s="2">
        <v>310</v>
      </c>
      <c r="C33" s="3">
        <v>38</v>
      </c>
      <c r="D33" s="3">
        <v>0</v>
      </c>
      <c r="E33" s="3">
        <v>10</v>
      </c>
      <c r="F33" s="3">
        <v>51</v>
      </c>
      <c r="G33" s="36" t="s">
        <v>661</v>
      </c>
      <c r="H33" s="37">
        <v>617747</v>
      </c>
      <c r="I33" s="4"/>
      <c r="J33" s="4"/>
      <c r="K33" s="4"/>
      <c r="L33" s="5">
        <v>617747</v>
      </c>
      <c r="M33" s="6">
        <v>4637649</v>
      </c>
      <c r="N33" s="10">
        <v>4637649</v>
      </c>
      <c r="O33" s="10">
        <v>617747</v>
      </c>
      <c r="P33" s="10">
        <v>4637649</v>
      </c>
      <c r="Q33" s="10">
        <v>4637648.82</v>
      </c>
      <c r="R33" s="26"/>
      <c r="S33" s="26"/>
      <c r="T33" s="26"/>
    </row>
    <row r="34" spans="1:20" s="21" customFormat="1" ht="27" x14ac:dyDescent="0.25">
      <c r="A34" s="3">
        <v>1</v>
      </c>
      <c r="B34" s="2">
        <v>313</v>
      </c>
      <c r="C34" s="3">
        <v>17</v>
      </c>
      <c r="D34" s="3">
        <v>0</v>
      </c>
      <c r="E34" s="3">
        <v>3</v>
      </c>
      <c r="F34" s="3">
        <v>51</v>
      </c>
      <c r="G34" s="36" t="s">
        <v>334</v>
      </c>
      <c r="H34" s="37">
        <v>50000000</v>
      </c>
      <c r="I34" s="4"/>
      <c r="J34" s="4"/>
      <c r="K34" s="4"/>
      <c r="L34" s="5">
        <v>50000000</v>
      </c>
      <c r="M34" s="6">
        <v>0</v>
      </c>
      <c r="N34" s="10">
        <v>0</v>
      </c>
      <c r="O34" s="10">
        <v>50000000</v>
      </c>
      <c r="P34" s="10">
        <v>0</v>
      </c>
      <c r="Q34" s="10">
        <v>0</v>
      </c>
      <c r="R34" s="26"/>
      <c r="S34" s="26"/>
      <c r="T34" s="26"/>
    </row>
    <row r="35" spans="1:20" s="21" customFormat="1" ht="27" x14ac:dyDescent="0.25">
      <c r="A35" s="3">
        <v>81</v>
      </c>
      <c r="B35" s="2">
        <v>317</v>
      </c>
      <c r="C35" s="3">
        <v>44</v>
      </c>
      <c r="D35" s="3">
        <v>0</v>
      </c>
      <c r="E35" s="3">
        <v>6</v>
      </c>
      <c r="F35" s="3">
        <v>51</v>
      </c>
      <c r="G35" s="36" t="s">
        <v>29</v>
      </c>
      <c r="H35" s="37">
        <v>325960849</v>
      </c>
      <c r="I35" s="4"/>
      <c r="J35" s="4"/>
      <c r="K35" s="4"/>
      <c r="L35" s="5">
        <v>325960849</v>
      </c>
      <c r="M35" s="6">
        <v>61663864</v>
      </c>
      <c r="N35" s="10">
        <v>47032420</v>
      </c>
      <c r="O35" s="14">
        <v>325960849</v>
      </c>
      <c r="P35" s="14">
        <v>61663864</v>
      </c>
      <c r="Q35" s="14">
        <v>47032419.640000001</v>
      </c>
      <c r="R35" s="26"/>
      <c r="S35" s="26"/>
      <c r="T35" s="26"/>
    </row>
    <row r="36" spans="1:20" s="21" customFormat="1" ht="27" x14ac:dyDescent="0.25">
      <c r="A36" s="3">
        <v>81</v>
      </c>
      <c r="B36" s="2">
        <v>317</v>
      </c>
      <c r="C36" s="3">
        <v>44</v>
      </c>
      <c r="D36" s="3">
        <v>0</v>
      </c>
      <c r="E36" s="3">
        <v>8</v>
      </c>
      <c r="F36" s="3">
        <v>51</v>
      </c>
      <c r="G36" s="36" t="s">
        <v>364</v>
      </c>
      <c r="H36" s="37">
        <v>61600000</v>
      </c>
      <c r="I36" s="4"/>
      <c r="J36" s="4"/>
      <c r="K36" s="4"/>
      <c r="L36" s="5">
        <f>5600000+56000000</f>
        <v>61600000</v>
      </c>
      <c r="M36" s="6">
        <f>1000000+8310659</f>
        <v>9310659</v>
      </c>
      <c r="N36" s="10">
        <v>0</v>
      </c>
      <c r="O36" s="14">
        <v>61600000</v>
      </c>
      <c r="P36" s="14">
        <v>9310659</v>
      </c>
      <c r="Q36" s="14">
        <v>0</v>
      </c>
      <c r="R36" s="26"/>
      <c r="S36" s="26"/>
      <c r="T36" s="26"/>
    </row>
    <row r="37" spans="1:20" s="21" customFormat="1" x14ac:dyDescent="0.25">
      <c r="A37" s="3">
        <v>81</v>
      </c>
      <c r="B37" s="2">
        <v>317</v>
      </c>
      <c r="C37" s="3">
        <v>60</v>
      </c>
      <c r="D37" s="3">
        <v>0</v>
      </c>
      <c r="E37" s="3">
        <v>11</v>
      </c>
      <c r="F37" s="3">
        <v>51</v>
      </c>
      <c r="G37" s="36" t="s">
        <v>368</v>
      </c>
      <c r="H37" s="37">
        <v>1729496</v>
      </c>
      <c r="I37" s="4"/>
      <c r="J37" s="4"/>
      <c r="K37" s="4"/>
      <c r="L37" s="5">
        <f>576499*2+576498</f>
        <v>1729496</v>
      </c>
      <c r="M37" s="6">
        <v>0</v>
      </c>
      <c r="N37" s="10">
        <v>0</v>
      </c>
      <c r="O37" s="14">
        <v>1729496</v>
      </c>
      <c r="P37" s="14">
        <v>0</v>
      </c>
      <c r="Q37" s="14">
        <v>0</v>
      </c>
      <c r="R37" s="26"/>
      <c r="S37" s="26"/>
      <c r="T37" s="26"/>
    </row>
    <row r="38" spans="1:20" s="21" customFormat="1" x14ac:dyDescent="0.25">
      <c r="A38" s="3">
        <v>81</v>
      </c>
      <c r="B38" s="2">
        <v>317</v>
      </c>
      <c r="C38" s="3">
        <v>62</v>
      </c>
      <c r="D38" s="3">
        <v>0</v>
      </c>
      <c r="E38" s="3">
        <v>29</v>
      </c>
      <c r="F38" s="3">
        <v>51</v>
      </c>
      <c r="G38" s="36" t="s">
        <v>371</v>
      </c>
      <c r="H38" s="37">
        <v>31781725</v>
      </c>
      <c r="I38" s="4"/>
      <c r="J38" s="4"/>
      <c r="K38" s="4"/>
      <c r="L38" s="5">
        <f>25425380+6356345</f>
        <v>31781725</v>
      </c>
      <c r="M38" s="6">
        <v>0</v>
      </c>
      <c r="N38" s="10">
        <v>0</v>
      </c>
      <c r="O38" s="14">
        <v>31781725</v>
      </c>
      <c r="P38" s="14">
        <v>0</v>
      </c>
      <c r="Q38" s="14">
        <v>0</v>
      </c>
      <c r="R38" s="26"/>
      <c r="S38" s="26"/>
      <c r="T38" s="26"/>
    </row>
    <row r="39" spans="1:20" s="21" customFormat="1" ht="27" x14ac:dyDescent="0.25">
      <c r="A39" s="3">
        <v>81</v>
      </c>
      <c r="B39" s="2">
        <v>317</v>
      </c>
      <c r="C39" s="3">
        <v>62</v>
      </c>
      <c r="D39" s="3">
        <v>0</v>
      </c>
      <c r="E39" s="3">
        <v>34</v>
      </c>
      <c r="F39" s="3">
        <v>51</v>
      </c>
      <c r="G39" s="36" t="s">
        <v>372</v>
      </c>
      <c r="H39" s="37">
        <v>15520067</v>
      </c>
      <c r="I39" s="4"/>
      <c r="J39" s="4"/>
      <c r="K39" s="4"/>
      <c r="L39" s="5">
        <f>3104013+12416054</f>
        <v>15520067</v>
      </c>
      <c r="M39" s="6">
        <v>0</v>
      </c>
      <c r="N39" s="10">
        <v>0</v>
      </c>
      <c r="O39" s="5">
        <v>15520067</v>
      </c>
      <c r="P39" s="6">
        <v>0</v>
      </c>
      <c r="Q39" s="10">
        <v>0</v>
      </c>
      <c r="R39" s="26"/>
      <c r="S39" s="26"/>
      <c r="T39" s="26"/>
    </row>
    <row r="40" spans="1:20" s="21" customFormat="1" ht="27" x14ac:dyDescent="0.25">
      <c r="A40" s="3">
        <v>81</v>
      </c>
      <c r="B40" s="2">
        <v>317</v>
      </c>
      <c r="C40" s="3">
        <v>62</v>
      </c>
      <c r="D40" s="3">
        <v>0</v>
      </c>
      <c r="E40" s="3">
        <v>44</v>
      </c>
      <c r="F40" s="3">
        <v>51</v>
      </c>
      <c r="G40" s="36" t="s">
        <v>373</v>
      </c>
      <c r="H40" s="37">
        <v>90533730</v>
      </c>
      <c r="I40" s="4"/>
      <c r="J40" s="4"/>
      <c r="K40" s="4"/>
      <c r="L40" s="5">
        <f>72426984+18106746</f>
        <v>90533730</v>
      </c>
      <c r="M40" s="6">
        <v>0</v>
      </c>
      <c r="N40" s="10">
        <v>0</v>
      </c>
      <c r="O40" s="14">
        <v>90533730</v>
      </c>
      <c r="P40" s="14">
        <v>0</v>
      </c>
      <c r="Q40" s="14">
        <v>0</v>
      </c>
      <c r="R40" s="26"/>
      <c r="S40" s="26"/>
      <c r="T40" s="26"/>
    </row>
    <row r="41" spans="1:20" s="21" customFormat="1" ht="27" x14ac:dyDescent="0.25">
      <c r="A41" s="3">
        <v>81</v>
      </c>
      <c r="B41" s="2">
        <v>317</v>
      </c>
      <c r="C41" s="3">
        <v>62</v>
      </c>
      <c r="D41" s="3">
        <v>0</v>
      </c>
      <c r="E41" s="3">
        <v>46</v>
      </c>
      <c r="F41" s="3">
        <v>51</v>
      </c>
      <c r="G41" s="36" t="s">
        <v>374</v>
      </c>
      <c r="H41" s="37">
        <v>7501365</v>
      </c>
      <c r="I41" s="4"/>
      <c r="J41" s="4"/>
      <c r="K41" s="4"/>
      <c r="L41" s="5">
        <f>1500273+6001092</f>
        <v>7501365</v>
      </c>
      <c r="M41" s="6">
        <v>0</v>
      </c>
      <c r="N41" s="10">
        <v>0</v>
      </c>
      <c r="O41" s="14">
        <v>7501365</v>
      </c>
      <c r="P41" s="14">
        <v>0</v>
      </c>
      <c r="Q41" s="14">
        <v>0</v>
      </c>
      <c r="R41" s="26"/>
      <c r="S41" s="26"/>
      <c r="T41" s="26"/>
    </row>
    <row r="42" spans="1:20" s="21" customFormat="1" x14ac:dyDescent="0.25">
      <c r="A42" s="3">
        <v>81</v>
      </c>
      <c r="B42" s="2">
        <v>317</v>
      </c>
      <c r="C42" s="3">
        <v>62</v>
      </c>
      <c r="D42" s="3">
        <v>0</v>
      </c>
      <c r="E42" s="3">
        <v>47</v>
      </c>
      <c r="F42" s="3">
        <v>51</v>
      </c>
      <c r="G42" s="36" t="s">
        <v>375</v>
      </c>
      <c r="H42" s="37">
        <v>2922800</v>
      </c>
      <c r="I42" s="4"/>
      <c r="J42" s="4"/>
      <c r="K42" s="4"/>
      <c r="L42" s="5">
        <f>2338240+584560</f>
        <v>2922800</v>
      </c>
      <c r="M42" s="6">
        <v>0</v>
      </c>
      <c r="N42" s="10">
        <v>0</v>
      </c>
      <c r="O42" s="14">
        <v>2922800</v>
      </c>
      <c r="P42" s="14">
        <v>0</v>
      </c>
      <c r="Q42" s="14">
        <v>0</v>
      </c>
      <c r="R42" s="26"/>
      <c r="S42" s="26"/>
      <c r="T42" s="26"/>
    </row>
    <row r="43" spans="1:20" s="21" customFormat="1" x14ac:dyDescent="0.25">
      <c r="A43" s="3">
        <v>81</v>
      </c>
      <c r="B43" s="2">
        <v>317</v>
      </c>
      <c r="C43" s="3">
        <v>62</v>
      </c>
      <c r="D43" s="3">
        <v>0</v>
      </c>
      <c r="E43" s="3">
        <v>48</v>
      </c>
      <c r="F43" s="3">
        <v>51</v>
      </c>
      <c r="G43" s="36" t="s">
        <v>376</v>
      </c>
      <c r="H43" s="37">
        <v>2922800</v>
      </c>
      <c r="I43" s="4"/>
      <c r="J43" s="4"/>
      <c r="K43" s="4"/>
      <c r="L43" s="5">
        <f>584560+2338240</f>
        <v>2922800</v>
      </c>
      <c r="M43" s="6">
        <v>0</v>
      </c>
      <c r="N43" s="10">
        <v>0</v>
      </c>
      <c r="O43" s="14">
        <v>2922800</v>
      </c>
      <c r="P43" s="14">
        <v>0</v>
      </c>
      <c r="Q43" s="14">
        <v>0</v>
      </c>
      <c r="R43" s="26"/>
      <c r="S43" s="26"/>
      <c r="T43" s="26"/>
    </row>
    <row r="44" spans="1:20" s="21" customFormat="1" x14ac:dyDescent="0.25">
      <c r="A44" s="3">
        <v>81</v>
      </c>
      <c r="B44" s="2">
        <v>317</v>
      </c>
      <c r="C44" s="3">
        <v>62</v>
      </c>
      <c r="D44" s="3">
        <v>0</v>
      </c>
      <c r="E44" s="3">
        <v>49</v>
      </c>
      <c r="F44" s="3">
        <v>51</v>
      </c>
      <c r="G44" s="36" t="s">
        <v>379</v>
      </c>
      <c r="H44" s="37">
        <v>6118506</v>
      </c>
      <c r="I44" s="4"/>
      <c r="J44" s="4"/>
      <c r="K44" s="4"/>
      <c r="L44" s="5">
        <v>6118506</v>
      </c>
      <c r="M44" s="6">
        <v>1887282</v>
      </c>
      <c r="N44" s="10">
        <v>0</v>
      </c>
      <c r="O44" s="14">
        <v>6118506</v>
      </c>
      <c r="P44" s="14">
        <v>1887282</v>
      </c>
      <c r="Q44" s="14">
        <v>0</v>
      </c>
      <c r="R44" s="26"/>
      <c r="S44" s="26"/>
      <c r="T44" s="26"/>
    </row>
    <row r="45" spans="1:20" s="21" customFormat="1" x14ac:dyDescent="0.25">
      <c r="A45" s="3">
        <v>81</v>
      </c>
      <c r="B45" s="2">
        <v>317</v>
      </c>
      <c r="C45" s="3">
        <v>62</v>
      </c>
      <c r="D45" s="3">
        <v>0</v>
      </c>
      <c r="E45" s="3">
        <v>50</v>
      </c>
      <c r="F45" s="3">
        <v>51</v>
      </c>
      <c r="G45" s="36" t="s">
        <v>380</v>
      </c>
      <c r="H45" s="37">
        <v>6177907</v>
      </c>
      <c r="I45" s="4"/>
      <c r="J45" s="4"/>
      <c r="K45" s="4"/>
      <c r="L45" s="5">
        <v>6177907</v>
      </c>
      <c r="M45" s="6">
        <v>2672637</v>
      </c>
      <c r="N45" s="10">
        <v>0</v>
      </c>
      <c r="O45" s="14">
        <v>6177907</v>
      </c>
      <c r="P45" s="14">
        <v>2672637</v>
      </c>
      <c r="Q45" s="14">
        <v>0</v>
      </c>
      <c r="R45" s="26"/>
      <c r="S45" s="26"/>
      <c r="T45" s="26"/>
    </row>
    <row r="46" spans="1:20" s="21" customFormat="1" x14ac:dyDescent="0.25">
      <c r="A46" s="3">
        <v>81</v>
      </c>
      <c r="B46" s="2">
        <v>317</v>
      </c>
      <c r="C46" s="3">
        <v>62</v>
      </c>
      <c r="D46" s="3">
        <v>0</v>
      </c>
      <c r="E46" s="3">
        <v>51</v>
      </c>
      <c r="F46" s="3">
        <v>51</v>
      </c>
      <c r="G46" s="36" t="s">
        <v>381</v>
      </c>
      <c r="H46" s="37">
        <v>4384444</v>
      </c>
      <c r="I46" s="4"/>
      <c r="J46" s="4"/>
      <c r="K46" s="4"/>
      <c r="L46" s="5">
        <v>4384444</v>
      </c>
      <c r="M46" s="6">
        <v>4384444</v>
      </c>
      <c r="N46" s="10">
        <v>0</v>
      </c>
      <c r="O46" s="14">
        <v>4384444</v>
      </c>
      <c r="P46" s="14">
        <v>4384444</v>
      </c>
      <c r="Q46" s="14">
        <v>0</v>
      </c>
      <c r="R46" s="26"/>
      <c r="S46" s="26"/>
      <c r="T46" s="26"/>
    </row>
    <row r="47" spans="1:20" s="21" customFormat="1" x14ac:dyDescent="0.25">
      <c r="A47" s="3">
        <v>81</v>
      </c>
      <c r="B47" s="2">
        <v>317</v>
      </c>
      <c r="C47" s="3">
        <v>62</v>
      </c>
      <c r="D47" s="3">
        <v>0</v>
      </c>
      <c r="E47" s="3">
        <v>52</v>
      </c>
      <c r="F47" s="3">
        <v>51</v>
      </c>
      <c r="G47" s="36" t="s">
        <v>382</v>
      </c>
      <c r="H47" s="37">
        <v>1796996</v>
      </c>
      <c r="I47" s="4"/>
      <c r="J47" s="4"/>
      <c r="K47" s="4"/>
      <c r="L47" s="5">
        <v>1796996</v>
      </c>
      <c r="M47" s="6">
        <v>1796996</v>
      </c>
      <c r="N47" s="10">
        <v>0</v>
      </c>
      <c r="O47" s="14">
        <v>1796996</v>
      </c>
      <c r="P47" s="14">
        <v>1796996</v>
      </c>
      <c r="Q47" s="14">
        <v>0</v>
      </c>
      <c r="R47" s="26"/>
      <c r="S47" s="26"/>
      <c r="T47" s="26"/>
    </row>
    <row r="48" spans="1:20" s="21" customFormat="1" ht="27" x14ac:dyDescent="0.25">
      <c r="A48" s="3">
        <v>81</v>
      </c>
      <c r="B48" s="2">
        <v>317</v>
      </c>
      <c r="C48" s="3">
        <v>62</v>
      </c>
      <c r="D48" s="3">
        <v>0</v>
      </c>
      <c r="E48" s="3">
        <v>53</v>
      </c>
      <c r="F48" s="3">
        <v>51</v>
      </c>
      <c r="G48" s="36" t="s">
        <v>662</v>
      </c>
      <c r="H48" s="37">
        <v>13840540</v>
      </c>
      <c r="I48" s="4"/>
      <c r="J48" s="4"/>
      <c r="K48" s="4"/>
      <c r="L48" s="5">
        <v>13840540</v>
      </c>
      <c r="M48" s="6">
        <v>4971159</v>
      </c>
      <c r="N48" s="10">
        <v>4970528</v>
      </c>
      <c r="O48" s="14">
        <v>13840540</v>
      </c>
      <c r="P48" s="14">
        <v>4971159</v>
      </c>
      <c r="Q48" s="14">
        <v>4970528.49</v>
      </c>
      <c r="R48" s="26"/>
      <c r="S48" s="26"/>
      <c r="T48" s="26"/>
    </row>
    <row r="49" spans="1:20" s="21" customFormat="1" ht="27" x14ac:dyDescent="0.25">
      <c r="A49" s="3">
        <v>81</v>
      </c>
      <c r="B49" s="2">
        <v>317</v>
      </c>
      <c r="C49" s="3">
        <v>62</v>
      </c>
      <c r="D49" s="3">
        <v>0</v>
      </c>
      <c r="E49" s="3">
        <v>54</v>
      </c>
      <c r="F49" s="3">
        <v>51</v>
      </c>
      <c r="G49" s="36" t="s">
        <v>385</v>
      </c>
      <c r="H49" s="37">
        <v>15520067</v>
      </c>
      <c r="I49" s="4"/>
      <c r="J49" s="4"/>
      <c r="K49" s="4"/>
      <c r="L49" s="5">
        <f>12416054+3104013</f>
        <v>15520067</v>
      </c>
      <c r="M49" s="6">
        <v>0</v>
      </c>
      <c r="N49" s="10">
        <v>0</v>
      </c>
      <c r="O49" s="14">
        <v>15520067</v>
      </c>
      <c r="P49" s="14">
        <v>0</v>
      </c>
      <c r="Q49" s="14">
        <v>0</v>
      </c>
      <c r="R49" s="26"/>
      <c r="S49" s="26"/>
      <c r="T49" s="26"/>
    </row>
    <row r="50" spans="1:20" s="21" customFormat="1" ht="27" x14ac:dyDescent="0.25">
      <c r="A50" s="3">
        <v>81</v>
      </c>
      <c r="B50" s="2">
        <v>317</v>
      </c>
      <c r="C50" s="3">
        <v>62</v>
      </c>
      <c r="D50" s="3">
        <v>0</v>
      </c>
      <c r="E50" s="3">
        <v>55</v>
      </c>
      <c r="F50" s="3">
        <v>51</v>
      </c>
      <c r="G50" s="36" t="s">
        <v>388</v>
      </c>
      <c r="H50" s="37">
        <v>21687175</v>
      </c>
      <c r="I50" s="4"/>
      <c r="J50" s="4"/>
      <c r="K50" s="4"/>
      <c r="L50" s="5">
        <f>4337435+17349740</f>
        <v>21687175</v>
      </c>
      <c r="M50" s="6">
        <v>0</v>
      </c>
      <c r="N50" s="10">
        <v>0</v>
      </c>
      <c r="O50" s="5">
        <v>21687175</v>
      </c>
      <c r="P50" s="6">
        <v>0</v>
      </c>
      <c r="Q50" s="10">
        <v>0</v>
      </c>
      <c r="R50" s="26"/>
      <c r="S50" s="26"/>
      <c r="T50" s="26"/>
    </row>
    <row r="51" spans="1:20" s="21" customFormat="1" ht="27" x14ac:dyDescent="0.25">
      <c r="A51" s="3">
        <v>5</v>
      </c>
      <c r="B51" s="2">
        <v>320</v>
      </c>
      <c r="C51" s="3">
        <v>23</v>
      </c>
      <c r="D51" s="3">
        <v>4</v>
      </c>
      <c r="E51" s="3">
        <v>6</v>
      </c>
      <c r="F51" s="3">
        <v>51</v>
      </c>
      <c r="G51" s="36" t="s">
        <v>177</v>
      </c>
      <c r="H51" s="37">
        <v>4138488</v>
      </c>
      <c r="I51" s="4"/>
      <c r="J51" s="4"/>
      <c r="K51" s="4"/>
      <c r="L51" s="5">
        <v>4138488</v>
      </c>
      <c r="M51" s="6">
        <v>0</v>
      </c>
      <c r="N51" s="10">
        <v>0</v>
      </c>
      <c r="O51" s="10">
        <v>4138488</v>
      </c>
      <c r="P51" s="10">
        <v>0</v>
      </c>
      <c r="Q51" s="10">
        <v>0</v>
      </c>
      <c r="R51" s="26"/>
      <c r="S51" s="26"/>
      <c r="T51" s="26"/>
    </row>
    <row r="52" spans="1:20" s="21" customFormat="1" ht="27" x14ac:dyDescent="0.25">
      <c r="A52" s="3">
        <v>5</v>
      </c>
      <c r="B52" s="2">
        <v>320</v>
      </c>
      <c r="C52" s="3">
        <v>24</v>
      </c>
      <c r="D52" s="3">
        <v>7</v>
      </c>
      <c r="E52" s="3">
        <v>1</v>
      </c>
      <c r="F52" s="3">
        <v>52</v>
      </c>
      <c r="G52" s="36" t="s">
        <v>183</v>
      </c>
      <c r="H52" s="37">
        <v>6603735</v>
      </c>
      <c r="I52" s="4"/>
      <c r="J52" s="4"/>
      <c r="K52" s="4"/>
      <c r="L52" s="5">
        <v>6603735</v>
      </c>
      <c r="M52" s="6">
        <v>0</v>
      </c>
      <c r="N52" s="10">
        <v>0</v>
      </c>
      <c r="O52" s="10">
        <v>6603735</v>
      </c>
      <c r="P52" s="10">
        <v>0</v>
      </c>
      <c r="Q52" s="10">
        <v>0</v>
      </c>
      <c r="R52" s="26"/>
      <c r="S52" s="26"/>
      <c r="T52" s="26"/>
    </row>
    <row r="53" spans="1:20" s="21" customFormat="1" ht="40.5" x14ac:dyDescent="0.25">
      <c r="A53" s="3">
        <v>5</v>
      </c>
      <c r="B53" s="2">
        <v>320</v>
      </c>
      <c r="C53" s="3">
        <v>24</v>
      </c>
      <c r="D53" s="3">
        <v>14</v>
      </c>
      <c r="E53" s="3">
        <v>2</v>
      </c>
      <c r="F53" s="3">
        <v>51</v>
      </c>
      <c r="G53" s="36" t="s">
        <v>186</v>
      </c>
      <c r="H53" s="37">
        <v>62686045</v>
      </c>
      <c r="I53" s="4"/>
      <c r="J53" s="4"/>
      <c r="K53" s="4"/>
      <c r="L53" s="5">
        <v>62686045</v>
      </c>
      <c r="M53" s="6">
        <v>0</v>
      </c>
      <c r="N53" s="10">
        <v>0</v>
      </c>
      <c r="O53" s="10">
        <v>62686045</v>
      </c>
      <c r="P53" s="10">
        <v>0</v>
      </c>
      <c r="Q53" s="10">
        <v>0</v>
      </c>
      <c r="R53" s="26"/>
      <c r="S53" s="26"/>
      <c r="T53" s="26"/>
    </row>
    <row r="54" spans="1:20" s="21" customFormat="1" ht="40.5" x14ac:dyDescent="0.25">
      <c r="A54" s="3">
        <v>5</v>
      </c>
      <c r="B54" s="2">
        <v>320</v>
      </c>
      <c r="C54" s="3">
        <v>24</v>
      </c>
      <c r="D54" s="3">
        <v>22</v>
      </c>
      <c r="E54" s="3">
        <v>2</v>
      </c>
      <c r="F54" s="3">
        <v>51</v>
      </c>
      <c r="G54" s="36" t="s">
        <v>189</v>
      </c>
      <c r="H54" s="37">
        <v>10955695</v>
      </c>
      <c r="I54" s="4"/>
      <c r="J54" s="4"/>
      <c r="K54" s="4"/>
      <c r="L54" s="5">
        <v>10955695</v>
      </c>
      <c r="M54" s="6">
        <v>0</v>
      </c>
      <c r="N54" s="10">
        <v>0</v>
      </c>
      <c r="O54" s="10">
        <v>10955695</v>
      </c>
      <c r="P54" s="10">
        <v>0</v>
      </c>
      <c r="Q54" s="10">
        <v>0</v>
      </c>
      <c r="R54" s="26"/>
      <c r="S54" s="26"/>
      <c r="T54" s="26"/>
    </row>
    <row r="55" spans="1:20" s="21" customFormat="1" ht="40.5" x14ac:dyDescent="0.25">
      <c r="A55" s="3">
        <v>5</v>
      </c>
      <c r="B55" s="2">
        <v>320</v>
      </c>
      <c r="C55" s="3">
        <v>24</v>
      </c>
      <c r="D55" s="3">
        <v>16</v>
      </c>
      <c r="E55" s="3">
        <v>3</v>
      </c>
      <c r="F55" s="3">
        <v>51</v>
      </c>
      <c r="G55" s="36" t="s">
        <v>192</v>
      </c>
      <c r="H55" s="37">
        <v>8638875</v>
      </c>
      <c r="I55" s="4"/>
      <c r="J55" s="4"/>
      <c r="K55" s="4"/>
      <c r="L55" s="5">
        <v>8638875</v>
      </c>
      <c r="M55" s="6">
        <v>0</v>
      </c>
      <c r="N55" s="10">
        <v>0</v>
      </c>
      <c r="O55" s="10">
        <v>8638875</v>
      </c>
      <c r="P55" s="10">
        <v>0</v>
      </c>
      <c r="Q55" s="10">
        <v>0</v>
      </c>
      <c r="R55" s="26"/>
      <c r="S55" s="26"/>
      <c r="T55" s="26"/>
    </row>
    <row r="56" spans="1:20" s="21" customFormat="1" ht="40.5" x14ac:dyDescent="0.25">
      <c r="A56" s="3">
        <v>5</v>
      </c>
      <c r="B56" s="2">
        <v>320</v>
      </c>
      <c r="C56" s="3">
        <v>24</v>
      </c>
      <c r="D56" s="3">
        <v>22</v>
      </c>
      <c r="E56" s="3">
        <v>3</v>
      </c>
      <c r="F56" s="3">
        <v>51</v>
      </c>
      <c r="G56" s="36" t="s">
        <v>195</v>
      </c>
      <c r="H56" s="37">
        <v>26419654</v>
      </c>
      <c r="I56" s="4"/>
      <c r="J56" s="4"/>
      <c r="K56" s="4"/>
      <c r="L56" s="5">
        <v>26419654</v>
      </c>
      <c r="M56" s="6">
        <v>5697</v>
      </c>
      <c r="N56" s="10">
        <v>0</v>
      </c>
      <c r="O56" s="10">
        <v>26419654</v>
      </c>
      <c r="P56" s="10">
        <v>5697</v>
      </c>
      <c r="Q56" s="10">
        <v>0</v>
      </c>
      <c r="R56" s="26"/>
      <c r="S56" s="26"/>
      <c r="T56" s="26"/>
    </row>
    <row r="57" spans="1:20" s="21" customFormat="1" ht="40.5" x14ac:dyDescent="0.25">
      <c r="A57" s="3">
        <v>5</v>
      </c>
      <c r="B57" s="2">
        <v>320</v>
      </c>
      <c r="C57" s="3">
        <v>24</v>
      </c>
      <c r="D57" s="3">
        <v>12</v>
      </c>
      <c r="E57" s="3">
        <v>4</v>
      </c>
      <c r="F57" s="3">
        <v>51</v>
      </c>
      <c r="G57" s="36" t="s">
        <v>178</v>
      </c>
      <c r="H57" s="37">
        <v>69423813</v>
      </c>
      <c r="I57" s="4"/>
      <c r="J57" s="4"/>
      <c r="K57" s="4"/>
      <c r="L57" s="5">
        <v>69423813</v>
      </c>
      <c r="M57" s="6">
        <v>0</v>
      </c>
      <c r="N57" s="10">
        <v>0</v>
      </c>
      <c r="O57" s="10">
        <v>69423813</v>
      </c>
      <c r="P57" s="10">
        <v>0</v>
      </c>
      <c r="Q57" s="10">
        <v>0</v>
      </c>
      <c r="R57" s="26"/>
      <c r="S57" s="26"/>
      <c r="T57" s="26"/>
    </row>
    <row r="58" spans="1:20" s="21" customFormat="1" ht="40.5" x14ac:dyDescent="0.25">
      <c r="A58" s="3">
        <v>5</v>
      </c>
      <c r="B58" s="2">
        <v>320</v>
      </c>
      <c r="C58" s="3">
        <v>24</v>
      </c>
      <c r="D58" s="3">
        <v>15</v>
      </c>
      <c r="E58" s="3">
        <v>4</v>
      </c>
      <c r="F58" s="3">
        <v>51</v>
      </c>
      <c r="G58" s="36" t="s">
        <v>179</v>
      </c>
      <c r="H58" s="37">
        <v>35123985</v>
      </c>
      <c r="I58" s="4"/>
      <c r="J58" s="4"/>
      <c r="K58" s="4"/>
      <c r="L58" s="5">
        <v>35123985</v>
      </c>
      <c r="M58" s="6">
        <v>0</v>
      </c>
      <c r="N58" s="10">
        <v>0</v>
      </c>
      <c r="O58" s="10">
        <v>35123985</v>
      </c>
      <c r="P58" s="10">
        <v>0</v>
      </c>
      <c r="Q58" s="10">
        <v>0</v>
      </c>
      <c r="R58" s="26"/>
      <c r="S58" s="26"/>
      <c r="T58" s="26"/>
    </row>
    <row r="59" spans="1:20" s="21" customFormat="1" ht="27" x14ac:dyDescent="0.25">
      <c r="A59" s="3">
        <v>5</v>
      </c>
      <c r="B59" s="2">
        <v>320</v>
      </c>
      <c r="C59" s="3">
        <v>24</v>
      </c>
      <c r="D59" s="3">
        <v>21</v>
      </c>
      <c r="E59" s="3">
        <v>4</v>
      </c>
      <c r="F59" s="3">
        <v>51</v>
      </c>
      <c r="G59" s="36" t="s">
        <v>30</v>
      </c>
      <c r="H59" s="37">
        <v>10152462</v>
      </c>
      <c r="I59" s="4"/>
      <c r="J59" s="4"/>
      <c r="K59" s="4"/>
      <c r="L59" s="5">
        <v>10152462</v>
      </c>
      <c r="M59" s="6">
        <v>15301328</v>
      </c>
      <c r="N59" s="10">
        <v>15301327.58</v>
      </c>
      <c r="O59" s="10">
        <v>10152462</v>
      </c>
      <c r="P59" s="10">
        <v>15301328</v>
      </c>
      <c r="Q59" s="10">
        <v>15301327.58</v>
      </c>
      <c r="R59" s="26"/>
      <c r="S59" s="26"/>
      <c r="T59" s="26"/>
    </row>
    <row r="60" spans="1:20" s="21" customFormat="1" ht="40.5" x14ac:dyDescent="0.25">
      <c r="A60" s="3">
        <v>5</v>
      </c>
      <c r="B60" s="2">
        <v>320</v>
      </c>
      <c r="C60" s="3">
        <v>24</v>
      </c>
      <c r="D60" s="3">
        <v>9</v>
      </c>
      <c r="E60" s="3">
        <v>5</v>
      </c>
      <c r="F60" s="3">
        <v>51</v>
      </c>
      <c r="G60" s="36" t="s">
        <v>198</v>
      </c>
      <c r="H60" s="37">
        <v>8277946</v>
      </c>
      <c r="I60" s="4"/>
      <c r="J60" s="4"/>
      <c r="K60" s="4"/>
      <c r="L60" s="5">
        <v>8277946</v>
      </c>
      <c r="M60" s="6">
        <v>0</v>
      </c>
      <c r="N60" s="10">
        <v>0</v>
      </c>
      <c r="O60" s="10">
        <v>8277946</v>
      </c>
      <c r="P60" s="10">
        <v>0</v>
      </c>
      <c r="Q60" s="10">
        <v>0</v>
      </c>
      <c r="R60" s="26"/>
      <c r="S60" s="26"/>
      <c r="T60" s="26"/>
    </row>
    <row r="61" spans="1:20" s="21" customFormat="1" ht="27" x14ac:dyDescent="0.25">
      <c r="A61" s="3">
        <v>5</v>
      </c>
      <c r="B61" s="2">
        <v>320</v>
      </c>
      <c r="C61" s="3">
        <v>24</v>
      </c>
      <c r="D61" s="3">
        <v>17</v>
      </c>
      <c r="E61" s="3">
        <v>5</v>
      </c>
      <c r="F61" s="3">
        <v>51</v>
      </c>
      <c r="G61" s="36" t="s">
        <v>201</v>
      </c>
      <c r="H61" s="37">
        <v>13192114</v>
      </c>
      <c r="I61" s="4"/>
      <c r="J61" s="4"/>
      <c r="K61" s="4"/>
      <c r="L61" s="5">
        <v>13192114</v>
      </c>
      <c r="M61" s="6">
        <v>0</v>
      </c>
      <c r="N61" s="10">
        <v>0</v>
      </c>
      <c r="O61" s="10">
        <v>13192114</v>
      </c>
      <c r="P61" s="10">
        <v>0</v>
      </c>
      <c r="Q61" s="10">
        <v>0</v>
      </c>
      <c r="R61" s="26"/>
      <c r="S61" s="26"/>
      <c r="T61" s="26"/>
    </row>
    <row r="62" spans="1:20" s="21" customFormat="1" ht="40.5" x14ac:dyDescent="0.25">
      <c r="A62" s="3">
        <v>5</v>
      </c>
      <c r="B62" s="2">
        <v>320</v>
      </c>
      <c r="C62" s="3">
        <v>24</v>
      </c>
      <c r="D62" s="3">
        <v>17</v>
      </c>
      <c r="E62" s="3">
        <v>6</v>
      </c>
      <c r="F62" s="3">
        <v>51</v>
      </c>
      <c r="G62" s="36" t="s">
        <v>31</v>
      </c>
      <c r="H62" s="37">
        <v>47225431</v>
      </c>
      <c r="I62" s="4"/>
      <c r="J62" s="4"/>
      <c r="K62" s="4"/>
      <c r="L62" s="5">
        <v>47225431</v>
      </c>
      <c r="M62" s="6">
        <v>28662279</v>
      </c>
      <c r="N62" s="10">
        <v>27460899.84</v>
      </c>
      <c r="O62" s="10">
        <v>47225431</v>
      </c>
      <c r="P62" s="10">
        <v>28662279</v>
      </c>
      <c r="Q62" s="10">
        <v>27460899.84</v>
      </c>
      <c r="R62" s="26"/>
      <c r="S62" s="26"/>
      <c r="T62" s="26"/>
    </row>
    <row r="63" spans="1:20" s="21" customFormat="1" ht="27" x14ac:dyDescent="0.25">
      <c r="A63" s="3">
        <v>53</v>
      </c>
      <c r="B63" s="2">
        <v>322</v>
      </c>
      <c r="C63" s="3">
        <v>18</v>
      </c>
      <c r="D63" s="3">
        <v>0</v>
      </c>
      <c r="E63" s="3">
        <v>2</v>
      </c>
      <c r="F63" s="3">
        <v>51</v>
      </c>
      <c r="G63" s="36" t="s">
        <v>338</v>
      </c>
      <c r="H63" s="37">
        <v>14580000</v>
      </c>
      <c r="I63" s="4"/>
      <c r="J63" s="4"/>
      <c r="K63" s="4"/>
      <c r="L63" s="5">
        <v>14580000</v>
      </c>
      <c r="M63" s="15">
        <v>0</v>
      </c>
      <c r="N63" s="38">
        <v>0</v>
      </c>
      <c r="O63" s="14">
        <v>14580000</v>
      </c>
      <c r="P63" s="14">
        <v>0</v>
      </c>
      <c r="Q63" s="14">
        <v>0</v>
      </c>
      <c r="R63" s="26"/>
      <c r="S63" s="26"/>
      <c r="T63" s="26"/>
    </row>
    <row r="64" spans="1:20" s="21" customFormat="1" ht="27" x14ac:dyDescent="0.25">
      <c r="A64" s="3">
        <v>53</v>
      </c>
      <c r="B64" s="2">
        <v>322</v>
      </c>
      <c r="C64" s="3">
        <v>18</v>
      </c>
      <c r="D64" s="3">
        <v>0</v>
      </c>
      <c r="E64" s="3">
        <v>3</v>
      </c>
      <c r="F64" s="3">
        <v>51</v>
      </c>
      <c r="G64" s="36" t="s">
        <v>339</v>
      </c>
      <c r="H64" s="37">
        <v>2000000</v>
      </c>
      <c r="I64" s="4"/>
      <c r="J64" s="4"/>
      <c r="K64" s="4"/>
      <c r="L64" s="5">
        <v>2000000</v>
      </c>
      <c r="M64" s="15">
        <v>0</v>
      </c>
      <c r="N64" s="38">
        <v>0</v>
      </c>
      <c r="O64" s="14">
        <v>2000000</v>
      </c>
      <c r="P64" s="14">
        <v>0</v>
      </c>
      <c r="Q64" s="14">
        <v>0</v>
      </c>
      <c r="R64" s="26"/>
      <c r="S64" s="26"/>
      <c r="T64" s="26"/>
    </row>
    <row r="65" spans="1:20" s="21" customFormat="1" ht="27" x14ac:dyDescent="0.25">
      <c r="A65" s="3">
        <v>53</v>
      </c>
      <c r="B65" s="2">
        <v>322</v>
      </c>
      <c r="C65" s="3">
        <v>18</v>
      </c>
      <c r="D65" s="3">
        <v>0</v>
      </c>
      <c r="E65" s="3">
        <v>4</v>
      </c>
      <c r="F65" s="3">
        <v>51</v>
      </c>
      <c r="G65" s="36" t="s">
        <v>340</v>
      </c>
      <c r="H65" s="37">
        <v>4000000</v>
      </c>
      <c r="I65" s="4"/>
      <c r="J65" s="4"/>
      <c r="K65" s="4"/>
      <c r="L65" s="5">
        <v>4000000</v>
      </c>
      <c r="M65" s="15">
        <v>0</v>
      </c>
      <c r="N65" s="38">
        <v>0</v>
      </c>
      <c r="O65" s="14">
        <v>4000000</v>
      </c>
      <c r="P65" s="14">
        <v>0</v>
      </c>
      <c r="Q65" s="14">
        <v>0</v>
      </c>
      <c r="R65" s="26"/>
      <c r="S65" s="26"/>
      <c r="T65" s="26"/>
    </row>
    <row r="66" spans="1:20" s="21" customFormat="1" x14ac:dyDescent="0.25">
      <c r="A66" s="3">
        <v>53</v>
      </c>
      <c r="B66" s="2">
        <v>322</v>
      </c>
      <c r="C66" s="3">
        <v>18</v>
      </c>
      <c r="D66" s="3">
        <v>0</v>
      </c>
      <c r="E66" s="3">
        <v>18</v>
      </c>
      <c r="F66" s="3">
        <v>51</v>
      </c>
      <c r="G66" s="36" t="s">
        <v>341</v>
      </c>
      <c r="H66" s="37">
        <v>70000000</v>
      </c>
      <c r="I66" s="4"/>
      <c r="J66" s="4"/>
      <c r="K66" s="4"/>
      <c r="L66" s="5">
        <v>70000000</v>
      </c>
      <c r="M66" s="15">
        <v>0</v>
      </c>
      <c r="N66" s="38">
        <v>0</v>
      </c>
      <c r="O66" s="14">
        <v>70000000</v>
      </c>
      <c r="P66" s="14">
        <v>0</v>
      </c>
      <c r="Q66" s="14">
        <v>0</v>
      </c>
      <c r="R66" s="26"/>
      <c r="S66" s="26"/>
      <c r="T66" s="26"/>
    </row>
    <row r="67" spans="1:20" s="21" customFormat="1" x14ac:dyDescent="0.25">
      <c r="A67" s="3">
        <v>53</v>
      </c>
      <c r="B67" s="2">
        <v>322</v>
      </c>
      <c r="C67" s="3">
        <v>18</v>
      </c>
      <c r="D67" s="3">
        <v>0</v>
      </c>
      <c r="E67" s="3">
        <v>19</v>
      </c>
      <c r="F67" s="3">
        <v>51</v>
      </c>
      <c r="G67" s="36" t="s">
        <v>342</v>
      </c>
      <c r="H67" s="37">
        <v>40000000</v>
      </c>
      <c r="I67" s="4"/>
      <c r="J67" s="4"/>
      <c r="K67" s="4"/>
      <c r="L67" s="5">
        <v>40000000</v>
      </c>
      <c r="M67" s="15">
        <v>0</v>
      </c>
      <c r="N67" s="38">
        <v>0</v>
      </c>
      <c r="O67" s="14">
        <v>40000000</v>
      </c>
      <c r="P67" s="14">
        <v>0</v>
      </c>
      <c r="Q67" s="14">
        <v>0</v>
      </c>
      <c r="R67" s="26"/>
      <c r="S67" s="26"/>
      <c r="T67" s="26"/>
    </row>
    <row r="68" spans="1:20" s="21" customFormat="1" ht="27" x14ac:dyDescent="0.25">
      <c r="A68" s="3">
        <v>53</v>
      </c>
      <c r="B68" s="2">
        <v>322</v>
      </c>
      <c r="C68" s="3">
        <v>22</v>
      </c>
      <c r="D68" s="3">
        <v>2</v>
      </c>
      <c r="E68" s="3">
        <v>46</v>
      </c>
      <c r="F68" s="3">
        <v>51</v>
      </c>
      <c r="G68" s="36" t="s">
        <v>346</v>
      </c>
      <c r="H68" s="37">
        <v>9659998</v>
      </c>
      <c r="I68" s="4"/>
      <c r="J68" s="4"/>
      <c r="K68" s="4"/>
      <c r="L68" s="5">
        <v>9659998</v>
      </c>
      <c r="M68" s="15">
        <v>0</v>
      </c>
      <c r="N68" s="38">
        <v>0</v>
      </c>
      <c r="O68" s="14">
        <v>9659998</v>
      </c>
      <c r="P68" s="14">
        <v>0</v>
      </c>
      <c r="Q68" s="14">
        <v>0</v>
      </c>
      <c r="R68" s="26"/>
      <c r="S68" s="26"/>
      <c r="T68" s="26"/>
    </row>
    <row r="69" spans="1:20" s="21" customFormat="1" x14ac:dyDescent="0.25">
      <c r="A69" s="3">
        <v>53</v>
      </c>
      <c r="B69" s="2">
        <v>322</v>
      </c>
      <c r="C69" s="3">
        <v>22</v>
      </c>
      <c r="D69" s="3">
        <v>2</v>
      </c>
      <c r="E69" s="3">
        <v>50</v>
      </c>
      <c r="F69" s="3">
        <v>51</v>
      </c>
      <c r="G69" s="36" t="s">
        <v>347</v>
      </c>
      <c r="H69" s="37">
        <v>12600000</v>
      </c>
      <c r="I69" s="4"/>
      <c r="J69" s="4"/>
      <c r="K69" s="4"/>
      <c r="L69" s="5">
        <v>12600000</v>
      </c>
      <c r="M69" s="15">
        <v>703</v>
      </c>
      <c r="N69" s="38">
        <v>0</v>
      </c>
      <c r="O69" s="14">
        <v>12600000</v>
      </c>
      <c r="P69" s="14">
        <v>703</v>
      </c>
      <c r="Q69" s="14">
        <v>0</v>
      </c>
      <c r="R69" s="26"/>
      <c r="S69" s="26"/>
      <c r="T69" s="26"/>
    </row>
    <row r="70" spans="1:20" s="21" customFormat="1" ht="27" x14ac:dyDescent="0.25">
      <c r="A70" s="3">
        <v>53</v>
      </c>
      <c r="B70" s="2">
        <v>322</v>
      </c>
      <c r="C70" s="3">
        <v>22</v>
      </c>
      <c r="D70" s="3">
        <v>2</v>
      </c>
      <c r="E70" s="3">
        <v>51</v>
      </c>
      <c r="F70" s="3">
        <v>51</v>
      </c>
      <c r="G70" s="36" t="s">
        <v>348</v>
      </c>
      <c r="H70" s="37">
        <v>47034320</v>
      </c>
      <c r="I70" s="4"/>
      <c r="J70" s="4"/>
      <c r="K70" s="4"/>
      <c r="L70" s="5">
        <v>47034320</v>
      </c>
      <c r="M70" s="15">
        <v>4000000</v>
      </c>
      <c r="N70" s="38">
        <v>0</v>
      </c>
      <c r="O70" s="14">
        <v>47034320</v>
      </c>
      <c r="P70" s="14">
        <v>4000000</v>
      </c>
      <c r="Q70" s="14">
        <v>0</v>
      </c>
      <c r="R70" s="26"/>
      <c r="S70" s="26"/>
      <c r="T70" s="26"/>
    </row>
    <row r="71" spans="1:20" s="21" customFormat="1" ht="40.5" x14ac:dyDescent="0.25">
      <c r="A71" s="3">
        <v>53</v>
      </c>
      <c r="B71" s="2">
        <v>322</v>
      </c>
      <c r="C71" s="3">
        <v>22</v>
      </c>
      <c r="D71" s="3">
        <v>2</v>
      </c>
      <c r="E71" s="3">
        <v>61</v>
      </c>
      <c r="F71" s="3">
        <v>51</v>
      </c>
      <c r="G71" s="36" t="s">
        <v>349</v>
      </c>
      <c r="H71" s="37">
        <v>17500000</v>
      </c>
      <c r="I71" s="4"/>
      <c r="J71" s="4"/>
      <c r="K71" s="4"/>
      <c r="L71" s="5">
        <v>17500000</v>
      </c>
      <c r="M71" s="15">
        <v>0</v>
      </c>
      <c r="N71" s="38">
        <v>0</v>
      </c>
      <c r="O71" s="17">
        <v>17500000</v>
      </c>
      <c r="P71" s="17">
        <v>0</v>
      </c>
      <c r="Q71" s="17">
        <v>0</v>
      </c>
      <c r="R71" s="26"/>
      <c r="S71" s="26"/>
      <c r="T71" s="26"/>
    </row>
    <row r="72" spans="1:20" s="21" customFormat="1" ht="27" x14ac:dyDescent="0.25">
      <c r="A72" s="3">
        <v>53</v>
      </c>
      <c r="B72" s="2">
        <v>322</v>
      </c>
      <c r="C72" s="3">
        <v>22</v>
      </c>
      <c r="D72" s="3">
        <v>2</v>
      </c>
      <c r="E72" s="3">
        <v>65</v>
      </c>
      <c r="F72" s="3">
        <v>51</v>
      </c>
      <c r="G72" s="36" t="s">
        <v>350</v>
      </c>
      <c r="H72" s="37">
        <v>12969821</v>
      </c>
      <c r="I72" s="4"/>
      <c r="J72" s="4"/>
      <c r="K72" s="4"/>
      <c r="L72" s="5">
        <v>12969821</v>
      </c>
      <c r="M72" s="15">
        <v>2000000</v>
      </c>
      <c r="N72" s="38">
        <v>0</v>
      </c>
      <c r="O72" s="17">
        <v>12969821</v>
      </c>
      <c r="P72" s="17">
        <v>2000000</v>
      </c>
      <c r="Q72" s="17">
        <v>0</v>
      </c>
      <c r="R72" s="26"/>
      <c r="S72" s="26"/>
      <c r="T72" s="26"/>
    </row>
    <row r="73" spans="1:20" s="21" customFormat="1" ht="27" x14ac:dyDescent="0.25">
      <c r="A73" s="3">
        <v>53</v>
      </c>
      <c r="B73" s="2">
        <v>322</v>
      </c>
      <c r="C73" s="3">
        <v>22</v>
      </c>
      <c r="D73" s="3">
        <v>2</v>
      </c>
      <c r="E73" s="3">
        <v>67</v>
      </c>
      <c r="F73" s="3">
        <v>51</v>
      </c>
      <c r="G73" s="36" t="s">
        <v>351</v>
      </c>
      <c r="H73" s="37">
        <v>16940000</v>
      </c>
      <c r="I73" s="4"/>
      <c r="J73" s="4"/>
      <c r="K73" s="4"/>
      <c r="L73" s="5">
        <v>16940000</v>
      </c>
      <c r="M73" s="15">
        <v>3552000</v>
      </c>
      <c r="N73" s="38">
        <v>0</v>
      </c>
      <c r="O73" s="17">
        <v>16940000</v>
      </c>
      <c r="P73" s="17">
        <v>3552000</v>
      </c>
      <c r="Q73" s="17">
        <v>0</v>
      </c>
      <c r="R73" s="26"/>
      <c r="S73" s="26"/>
      <c r="T73" s="26"/>
    </row>
    <row r="74" spans="1:20" s="21" customFormat="1" ht="27" x14ac:dyDescent="0.25">
      <c r="A74" s="3">
        <v>53</v>
      </c>
      <c r="B74" s="2">
        <v>322</v>
      </c>
      <c r="C74" s="3">
        <v>22</v>
      </c>
      <c r="D74" s="3">
        <v>2</v>
      </c>
      <c r="E74" s="3">
        <v>68</v>
      </c>
      <c r="F74" s="3">
        <v>51</v>
      </c>
      <c r="G74" s="36" t="s">
        <v>352</v>
      </c>
      <c r="H74" s="37">
        <v>23100000</v>
      </c>
      <c r="I74" s="4"/>
      <c r="J74" s="4"/>
      <c r="K74" s="4"/>
      <c r="L74" s="5">
        <v>23100000</v>
      </c>
      <c r="M74" s="15">
        <v>475615</v>
      </c>
      <c r="N74" s="38">
        <v>0</v>
      </c>
      <c r="O74" s="14">
        <v>23100000</v>
      </c>
      <c r="P74" s="14">
        <v>475615</v>
      </c>
      <c r="Q74" s="14">
        <v>0</v>
      </c>
      <c r="R74" s="26"/>
      <c r="S74" s="26"/>
      <c r="T74" s="26"/>
    </row>
    <row r="75" spans="1:20" s="21" customFormat="1" ht="27" x14ac:dyDescent="0.25">
      <c r="A75" s="3">
        <v>53</v>
      </c>
      <c r="B75" s="2">
        <v>322</v>
      </c>
      <c r="C75" s="3">
        <v>22</v>
      </c>
      <c r="D75" s="3">
        <v>2</v>
      </c>
      <c r="E75" s="3">
        <v>69</v>
      </c>
      <c r="F75" s="3">
        <v>51</v>
      </c>
      <c r="G75" s="36" t="s">
        <v>353</v>
      </c>
      <c r="H75" s="37">
        <v>53760000</v>
      </c>
      <c r="I75" s="4"/>
      <c r="J75" s="4"/>
      <c r="K75" s="4"/>
      <c r="L75" s="5">
        <v>53760000</v>
      </c>
      <c r="M75" s="15">
        <v>7523754</v>
      </c>
      <c r="N75" s="38">
        <v>0</v>
      </c>
      <c r="O75" s="14">
        <v>53760000</v>
      </c>
      <c r="P75" s="14">
        <v>7523754</v>
      </c>
      <c r="Q75" s="14">
        <v>0</v>
      </c>
      <c r="R75" s="26"/>
      <c r="S75" s="26"/>
      <c r="T75" s="26"/>
    </row>
    <row r="76" spans="1:20" s="21" customFormat="1" ht="27" x14ac:dyDescent="0.25">
      <c r="A76" s="3">
        <v>53</v>
      </c>
      <c r="B76" s="2">
        <v>322</v>
      </c>
      <c r="C76" s="3">
        <v>22</v>
      </c>
      <c r="D76" s="3">
        <v>2</v>
      </c>
      <c r="E76" s="3">
        <v>74</v>
      </c>
      <c r="F76" s="3">
        <v>51</v>
      </c>
      <c r="G76" s="36" t="s">
        <v>354</v>
      </c>
      <c r="H76" s="37">
        <v>13650000</v>
      </c>
      <c r="I76" s="4"/>
      <c r="J76" s="4"/>
      <c r="K76" s="4"/>
      <c r="L76" s="5">
        <v>13650000</v>
      </c>
      <c r="M76" s="15">
        <v>920082</v>
      </c>
      <c r="N76" s="38">
        <v>0</v>
      </c>
      <c r="O76" s="14">
        <v>13650000</v>
      </c>
      <c r="P76" s="14">
        <v>920082</v>
      </c>
      <c r="Q76" s="14">
        <v>0</v>
      </c>
      <c r="R76" s="26"/>
      <c r="S76" s="26"/>
      <c r="T76" s="26"/>
    </row>
    <row r="77" spans="1:20" s="21" customFormat="1" ht="27" x14ac:dyDescent="0.25">
      <c r="A77" s="3">
        <v>53</v>
      </c>
      <c r="B77" s="2">
        <v>322</v>
      </c>
      <c r="C77" s="3">
        <v>22</v>
      </c>
      <c r="D77" s="3">
        <v>2</v>
      </c>
      <c r="E77" s="3">
        <v>82</v>
      </c>
      <c r="F77" s="3">
        <v>51</v>
      </c>
      <c r="G77" s="36" t="s">
        <v>355</v>
      </c>
      <c r="H77" s="37">
        <v>5600000</v>
      </c>
      <c r="I77" s="4"/>
      <c r="J77" s="4"/>
      <c r="K77" s="4"/>
      <c r="L77" s="5">
        <v>5600000</v>
      </c>
      <c r="M77" s="15">
        <v>0</v>
      </c>
      <c r="N77" s="38">
        <v>0</v>
      </c>
      <c r="O77" s="14">
        <v>5600000</v>
      </c>
      <c r="P77" s="14">
        <v>0</v>
      </c>
      <c r="Q77" s="14">
        <v>0</v>
      </c>
      <c r="R77" s="26"/>
      <c r="S77" s="26"/>
      <c r="T77" s="26"/>
    </row>
    <row r="78" spans="1:20" s="21" customFormat="1" ht="27" x14ac:dyDescent="0.25">
      <c r="A78" s="3">
        <v>53</v>
      </c>
      <c r="B78" s="2">
        <v>322</v>
      </c>
      <c r="C78" s="3">
        <v>22</v>
      </c>
      <c r="D78" s="3">
        <v>2</v>
      </c>
      <c r="E78" s="3">
        <v>84</v>
      </c>
      <c r="F78" s="3">
        <v>51</v>
      </c>
      <c r="G78" s="36" t="s">
        <v>356</v>
      </c>
      <c r="H78" s="37">
        <v>8400000</v>
      </c>
      <c r="I78" s="4"/>
      <c r="J78" s="4"/>
      <c r="K78" s="4"/>
      <c r="L78" s="5">
        <v>8400000</v>
      </c>
      <c r="M78" s="15">
        <v>0</v>
      </c>
      <c r="N78" s="38">
        <v>0</v>
      </c>
      <c r="O78" s="14">
        <v>8400000</v>
      </c>
      <c r="P78" s="14">
        <v>0</v>
      </c>
      <c r="Q78" s="14">
        <v>0</v>
      </c>
      <c r="R78" s="26"/>
      <c r="S78" s="26"/>
      <c r="T78" s="26"/>
    </row>
    <row r="79" spans="1:20" s="21" customFormat="1" ht="27" x14ac:dyDescent="0.25">
      <c r="A79" s="3">
        <v>53</v>
      </c>
      <c r="B79" s="2">
        <v>322</v>
      </c>
      <c r="C79" s="3">
        <v>22</v>
      </c>
      <c r="D79" s="3">
        <v>2</v>
      </c>
      <c r="E79" s="3">
        <v>85</v>
      </c>
      <c r="F79" s="3">
        <v>51</v>
      </c>
      <c r="G79" s="36" t="s">
        <v>357</v>
      </c>
      <c r="H79" s="37">
        <v>8400000</v>
      </c>
      <c r="I79" s="4"/>
      <c r="J79" s="4"/>
      <c r="K79" s="4"/>
      <c r="L79" s="5">
        <v>8400000</v>
      </c>
      <c r="M79" s="15">
        <v>0</v>
      </c>
      <c r="N79" s="38">
        <v>0</v>
      </c>
      <c r="O79" s="14">
        <v>8400000</v>
      </c>
      <c r="P79" s="14">
        <v>0</v>
      </c>
      <c r="Q79" s="14">
        <v>0</v>
      </c>
      <c r="R79" s="26"/>
      <c r="S79" s="26"/>
      <c r="T79" s="26"/>
    </row>
    <row r="80" spans="1:20" s="21" customFormat="1" ht="27" x14ac:dyDescent="0.25">
      <c r="A80" s="3">
        <v>53</v>
      </c>
      <c r="B80" s="2">
        <v>322</v>
      </c>
      <c r="C80" s="3">
        <v>22</v>
      </c>
      <c r="D80" s="3">
        <v>2</v>
      </c>
      <c r="E80" s="3">
        <v>86</v>
      </c>
      <c r="F80" s="3">
        <v>51</v>
      </c>
      <c r="G80" s="36" t="s">
        <v>358</v>
      </c>
      <c r="H80" s="37">
        <v>8400000</v>
      </c>
      <c r="I80" s="4"/>
      <c r="J80" s="4"/>
      <c r="K80" s="4"/>
      <c r="L80" s="5">
        <v>8400000</v>
      </c>
      <c r="M80" s="15">
        <v>0</v>
      </c>
      <c r="N80" s="38">
        <v>0</v>
      </c>
      <c r="O80" s="17">
        <v>8400000</v>
      </c>
      <c r="P80" s="17">
        <v>0</v>
      </c>
      <c r="Q80" s="17">
        <v>0</v>
      </c>
      <c r="R80" s="26"/>
      <c r="S80" s="26"/>
      <c r="T80" s="26"/>
    </row>
    <row r="81" spans="1:20" s="21" customFormat="1" ht="27" x14ac:dyDescent="0.25">
      <c r="A81" s="3">
        <v>53</v>
      </c>
      <c r="B81" s="2">
        <v>322</v>
      </c>
      <c r="C81" s="3">
        <v>22</v>
      </c>
      <c r="D81" s="3">
        <v>2</v>
      </c>
      <c r="E81" s="3">
        <v>87</v>
      </c>
      <c r="F81" s="3">
        <v>51</v>
      </c>
      <c r="G81" s="36" t="s">
        <v>359</v>
      </c>
      <c r="H81" s="37">
        <v>8400000</v>
      </c>
      <c r="I81" s="4"/>
      <c r="J81" s="4"/>
      <c r="K81" s="4"/>
      <c r="L81" s="5">
        <v>8400000</v>
      </c>
      <c r="M81" s="15">
        <v>0</v>
      </c>
      <c r="N81" s="38">
        <v>0</v>
      </c>
      <c r="O81" s="14">
        <v>8400000</v>
      </c>
      <c r="P81" s="14">
        <v>0</v>
      </c>
      <c r="Q81" s="14">
        <v>0</v>
      </c>
      <c r="R81" s="26"/>
      <c r="S81" s="26"/>
      <c r="T81" s="26"/>
    </row>
    <row r="82" spans="1:20" s="21" customFormat="1" ht="27" x14ac:dyDescent="0.25">
      <c r="A82" s="3">
        <v>53</v>
      </c>
      <c r="B82" s="2">
        <v>322</v>
      </c>
      <c r="C82" s="3">
        <v>22</v>
      </c>
      <c r="D82" s="3">
        <v>2</v>
      </c>
      <c r="E82" s="3">
        <v>88</v>
      </c>
      <c r="F82" s="3">
        <v>51</v>
      </c>
      <c r="G82" s="36" t="s">
        <v>360</v>
      </c>
      <c r="H82" s="37">
        <v>8400000</v>
      </c>
      <c r="I82" s="4"/>
      <c r="J82" s="4"/>
      <c r="K82" s="4"/>
      <c r="L82" s="5">
        <v>8400000</v>
      </c>
      <c r="M82" s="15">
        <v>0</v>
      </c>
      <c r="N82" s="38">
        <v>0</v>
      </c>
      <c r="O82" s="14">
        <v>8400000</v>
      </c>
      <c r="P82" s="14">
        <v>0</v>
      </c>
      <c r="Q82" s="14">
        <v>0</v>
      </c>
      <c r="R82" s="26"/>
      <c r="S82" s="26"/>
      <c r="T82" s="26"/>
    </row>
    <row r="83" spans="1:20" s="21" customFormat="1" ht="27" x14ac:dyDescent="0.25">
      <c r="A83" s="3">
        <v>53</v>
      </c>
      <c r="B83" s="2">
        <v>322</v>
      </c>
      <c r="C83" s="3">
        <v>22</v>
      </c>
      <c r="D83" s="3">
        <v>2</v>
      </c>
      <c r="E83" s="3">
        <v>89</v>
      </c>
      <c r="F83" s="3">
        <v>51</v>
      </c>
      <c r="G83" s="36" t="s">
        <v>361</v>
      </c>
      <c r="H83" s="37">
        <v>5635000</v>
      </c>
      <c r="I83" s="4"/>
      <c r="J83" s="4"/>
      <c r="K83" s="4"/>
      <c r="L83" s="5">
        <v>5635000</v>
      </c>
      <c r="M83" s="15">
        <v>368999</v>
      </c>
      <c r="N83" s="38">
        <v>0</v>
      </c>
      <c r="O83" s="17">
        <v>5635000</v>
      </c>
      <c r="P83" s="17">
        <v>368999</v>
      </c>
      <c r="Q83" s="17">
        <v>0</v>
      </c>
      <c r="R83" s="26"/>
      <c r="S83" s="26"/>
      <c r="T83" s="26"/>
    </row>
    <row r="84" spans="1:20" s="21" customFormat="1" x14ac:dyDescent="0.25">
      <c r="A84" s="3">
        <v>30</v>
      </c>
      <c r="B84" s="2">
        <v>325</v>
      </c>
      <c r="C84" s="3">
        <v>72</v>
      </c>
      <c r="D84" s="3">
        <v>0</v>
      </c>
      <c r="E84" s="3">
        <v>94</v>
      </c>
      <c r="F84" s="3">
        <v>51</v>
      </c>
      <c r="G84" s="36" t="s">
        <v>704</v>
      </c>
      <c r="H84" s="37">
        <v>171000000</v>
      </c>
      <c r="I84" s="4"/>
      <c r="J84" s="4"/>
      <c r="K84" s="4"/>
      <c r="L84" s="5">
        <v>171000000</v>
      </c>
      <c r="M84" s="6">
        <v>4098000</v>
      </c>
      <c r="N84" s="10">
        <v>0</v>
      </c>
      <c r="O84" s="10">
        <v>171000000</v>
      </c>
      <c r="P84" s="10">
        <v>4098000</v>
      </c>
      <c r="Q84" s="10">
        <v>0</v>
      </c>
      <c r="R84" s="26"/>
      <c r="S84" s="26"/>
      <c r="T84" s="26"/>
    </row>
    <row r="85" spans="1:20" s="21" customFormat="1" x14ac:dyDescent="0.25">
      <c r="A85" s="3">
        <v>30</v>
      </c>
      <c r="B85" s="2">
        <v>325</v>
      </c>
      <c r="C85" s="3">
        <v>73</v>
      </c>
      <c r="D85" s="3">
        <v>2</v>
      </c>
      <c r="E85" s="3">
        <v>46</v>
      </c>
      <c r="F85" s="3">
        <v>51</v>
      </c>
      <c r="G85" s="36" t="s">
        <v>254</v>
      </c>
      <c r="H85" s="37">
        <v>100000000</v>
      </c>
      <c r="I85" s="4"/>
      <c r="J85" s="4"/>
      <c r="K85" s="4"/>
      <c r="L85" s="5">
        <v>100000000</v>
      </c>
      <c r="M85" s="6">
        <v>0</v>
      </c>
      <c r="N85" s="10">
        <v>0</v>
      </c>
      <c r="O85" s="10">
        <v>100000000</v>
      </c>
      <c r="P85" s="10">
        <v>0</v>
      </c>
      <c r="Q85" s="10">
        <v>0</v>
      </c>
      <c r="R85" s="26"/>
      <c r="S85" s="26"/>
      <c r="T85" s="26"/>
    </row>
    <row r="86" spans="1:20" s="21" customFormat="1" ht="27" x14ac:dyDescent="0.25">
      <c r="A86" s="3">
        <v>30</v>
      </c>
      <c r="B86" s="2">
        <v>325</v>
      </c>
      <c r="C86" s="3">
        <v>73</v>
      </c>
      <c r="D86" s="3">
        <v>1</v>
      </c>
      <c r="E86" s="3">
        <v>50</v>
      </c>
      <c r="F86" s="3">
        <v>51</v>
      </c>
      <c r="G86" s="36" t="s">
        <v>258</v>
      </c>
      <c r="H86" s="37">
        <v>459754790</v>
      </c>
      <c r="I86" s="4"/>
      <c r="J86" s="4"/>
      <c r="K86" s="4"/>
      <c r="L86" s="5">
        <v>459754790</v>
      </c>
      <c r="M86" s="6">
        <v>68963218</v>
      </c>
      <c r="N86" s="10">
        <v>0</v>
      </c>
      <c r="O86" s="10">
        <v>459754790</v>
      </c>
      <c r="P86" s="10">
        <v>68963218</v>
      </c>
      <c r="Q86" s="10">
        <v>0</v>
      </c>
      <c r="R86" s="26"/>
      <c r="S86" s="26"/>
      <c r="T86" s="26"/>
    </row>
    <row r="87" spans="1:20" s="21" customFormat="1" x14ac:dyDescent="0.25">
      <c r="A87" s="3">
        <v>30</v>
      </c>
      <c r="B87" s="2">
        <v>325</v>
      </c>
      <c r="C87" s="3">
        <v>73</v>
      </c>
      <c r="D87" s="3">
        <v>1</v>
      </c>
      <c r="E87" s="3">
        <v>51</v>
      </c>
      <c r="F87" s="3">
        <v>51</v>
      </c>
      <c r="G87" s="36" t="s">
        <v>261</v>
      </c>
      <c r="H87" s="37">
        <v>522448625</v>
      </c>
      <c r="I87" s="4"/>
      <c r="J87" s="4"/>
      <c r="K87" s="4"/>
      <c r="L87" s="5">
        <v>522448625</v>
      </c>
      <c r="M87" s="6">
        <v>78367293</v>
      </c>
      <c r="N87" s="10">
        <v>0</v>
      </c>
      <c r="O87" s="5">
        <v>522448625</v>
      </c>
      <c r="P87" s="6">
        <v>78367293</v>
      </c>
      <c r="Q87" s="10">
        <v>0</v>
      </c>
      <c r="R87" s="26"/>
      <c r="S87" s="26"/>
      <c r="T87" s="26"/>
    </row>
    <row r="88" spans="1:20" s="21" customFormat="1" ht="27" x14ac:dyDescent="0.25">
      <c r="A88" s="3">
        <v>57</v>
      </c>
      <c r="B88" s="2">
        <v>327</v>
      </c>
      <c r="C88" s="3">
        <v>66</v>
      </c>
      <c r="D88" s="3">
        <v>1</v>
      </c>
      <c r="E88" s="3">
        <v>2</v>
      </c>
      <c r="F88" s="3">
        <v>52</v>
      </c>
      <c r="G88" s="36" t="s">
        <v>663</v>
      </c>
      <c r="H88" s="37">
        <v>100000000</v>
      </c>
      <c r="I88" s="4"/>
      <c r="J88" s="4"/>
      <c r="K88" s="4"/>
      <c r="L88" s="5">
        <v>100000000</v>
      </c>
      <c r="M88" s="5">
        <v>100000000</v>
      </c>
      <c r="N88" s="10">
        <v>190472980</v>
      </c>
      <c r="O88" s="17">
        <v>100000000</v>
      </c>
      <c r="P88" s="17">
        <v>100000000</v>
      </c>
      <c r="Q88" s="17">
        <v>190472979.61000001</v>
      </c>
      <c r="R88" s="26"/>
      <c r="S88" s="26"/>
      <c r="T88" s="26"/>
    </row>
    <row r="89" spans="1:20" s="21" customFormat="1" ht="27" x14ac:dyDescent="0.25">
      <c r="A89" s="3">
        <v>57</v>
      </c>
      <c r="B89" s="2">
        <v>327</v>
      </c>
      <c r="C89" s="3">
        <v>66</v>
      </c>
      <c r="D89" s="3">
        <v>1</v>
      </c>
      <c r="E89" s="3">
        <v>2</v>
      </c>
      <c r="F89" s="3">
        <v>58</v>
      </c>
      <c r="G89" s="36" t="s">
        <v>664</v>
      </c>
      <c r="H89" s="37">
        <v>275000000</v>
      </c>
      <c r="I89" s="4"/>
      <c r="J89" s="4"/>
      <c r="K89" s="4"/>
      <c r="L89" s="5">
        <v>275000000</v>
      </c>
      <c r="M89" s="5">
        <v>275000000</v>
      </c>
      <c r="N89" s="10">
        <v>24021685</v>
      </c>
      <c r="O89" s="17">
        <v>275000000</v>
      </c>
      <c r="P89" s="17">
        <v>275000000</v>
      </c>
      <c r="Q89" s="17">
        <v>24021685.34</v>
      </c>
      <c r="R89" s="26"/>
      <c r="S89" s="26"/>
      <c r="T89" s="26"/>
    </row>
    <row r="90" spans="1:20" s="21" customFormat="1" x14ac:dyDescent="0.25">
      <c r="A90" s="3">
        <v>57</v>
      </c>
      <c r="B90" s="2">
        <v>327</v>
      </c>
      <c r="C90" s="3">
        <v>66</v>
      </c>
      <c r="D90" s="3">
        <v>1</v>
      </c>
      <c r="E90" s="3">
        <v>3</v>
      </c>
      <c r="F90" s="3">
        <v>51</v>
      </c>
      <c r="G90" s="36" t="s">
        <v>267</v>
      </c>
      <c r="H90" s="37">
        <v>1000000</v>
      </c>
      <c r="I90" s="4"/>
      <c r="J90" s="4"/>
      <c r="K90" s="4"/>
      <c r="L90" s="5">
        <v>1000000</v>
      </c>
      <c r="M90" s="5">
        <v>0</v>
      </c>
      <c r="N90" s="10">
        <v>0</v>
      </c>
      <c r="O90" s="14">
        <v>1000000</v>
      </c>
      <c r="P90" s="14">
        <v>0</v>
      </c>
      <c r="Q90" s="14">
        <v>0</v>
      </c>
      <c r="R90" s="26"/>
      <c r="S90" s="26"/>
      <c r="T90" s="26"/>
    </row>
    <row r="91" spans="1:20" s="21" customFormat="1" x14ac:dyDescent="0.25">
      <c r="A91" s="3">
        <v>57</v>
      </c>
      <c r="B91" s="2">
        <v>327</v>
      </c>
      <c r="C91" s="3">
        <v>66</v>
      </c>
      <c r="D91" s="3">
        <v>1</v>
      </c>
      <c r="E91" s="3">
        <v>16</v>
      </c>
      <c r="F91" s="3">
        <v>58</v>
      </c>
      <c r="G91" s="36" t="s">
        <v>275</v>
      </c>
      <c r="H91" s="37">
        <v>11905002</v>
      </c>
      <c r="I91" s="4"/>
      <c r="J91" s="4"/>
      <c r="K91" s="4"/>
      <c r="L91" s="5">
        <v>11905002</v>
      </c>
      <c r="M91" s="5">
        <v>11905002</v>
      </c>
      <c r="N91" s="10">
        <v>0</v>
      </c>
      <c r="O91" s="14">
        <v>11905002</v>
      </c>
      <c r="P91" s="14">
        <v>11905002</v>
      </c>
      <c r="Q91" s="14">
        <v>0</v>
      </c>
      <c r="R91" s="26"/>
      <c r="S91" s="26"/>
      <c r="T91" s="26"/>
    </row>
    <row r="92" spans="1:20" s="21" customFormat="1" ht="27" x14ac:dyDescent="0.25">
      <c r="A92" s="3">
        <v>57</v>
      </c>
      <c r="B92" s="2">
        <v>327</v>
      </c>
      <c r="C92" s="3">
        <v>66</v>
      </c>
      <c r="D92" s="3">
        <v>1</v>
      </c>
      <c r="E92" s="3">
        <v>18</v>
      </c>
      <c r="F92" s="3">
        <v>53</v>
      </c>
      <c r="G92" s="36" t="s">
        <v>268</v>
      </c>
      <c r="H92" s="37">
        <v>25000000</v>
      </c>
      <c r="I92" s="4"/>
      <c r="J92" s="4"/>
      <c r="K92" s="4"/>
      <c r="L92" s="5">
        <v>25000000</v>
      </c>
      <c r="M92" s="5">
        <v>25000000</v>
      </c>
      <c r="N92" s="10">
        <v>0</v>
      </c>
      <c r="O92" s="14">
        <v>25000000</v>
      </c>
      <c r="P92" s="14">
        <v>25000000</v>
      </c>
      <c r="Q92" s="14">
        <v>0</v>
      </c>
      <c r="R92" s="26"/>
      <c r="S92" s="26"/>
      <c r="T92" s="26"/>
    </row>
    <row r="93" spans="1:20" s="21" customFormat="1" ht="27" x14ac:dyDescent="0.25">
      <c r="A93" s="3">
        <v>57</v>
      </c>
      <c r="B93" s="2">
        <v>327</v>
      </c>
      <c r="C93" s="3">
        <v>66</v>
      </c>
      <c r="D93" s="3">
        <v>2</v>
      </c>
      <c r="E93" s="3">
        <v>22</v>
      </c>
      <c r="F93" s="3">
        <v>51</v>
      </c>
      <c r="G93" s="36" t="s">
        <v>280</v>
      </c>
      <c r="H93" s="37">
        <v>142856489</v>
      </c>
      <c r="I93" s="4"/>
      <c r="J93" s="4"/>
      <c r="K93" s="4"/>
      <c r="L93" s="5">
        <v>142856489</v>
      </c>
      <c r="M93" s="5">
        <v>66242818</v>
      </c>
      <c r="N93" s="10">
        <v>0</v>
      </c>
      <c r="O93" s="14">
        <v>142856489</v>
      </c>
      <c r="P93" s="14">
        <v>66242818</v>
      </c>
      <c r="Q93" s="14">
        <v>0</v>
      </c>
      <c r="R93" s="26"/>
      <c r="S93" s="26"/>
      <c r="T93" s="26"/>
    </row>
    <row r="94" spans="1:20" s="21" customFormat="1" ht="27" x14ac:dyDescent="0.25">
      <c r="A94" s="3">
        <v>57</v>
      </c>
      <c r="B94" s="2">
        <v>327</v>
      </c>
      <c r="C94" s="3">
        <v>66</v>
      </c>
      <c r="D94" s="3">
        <v>2</v>
      </c>
      <c r="E94" s="3">
        <v>22</v>
      </c>
      <c r="F94" s="3">
        <v>52</v>
      </c>
      <c r="G94" s="36" t="s">
        <v>281</v>
      </c>
      <c r="H94" s="37">
        <v>6781162</v>
      </c>
      <c r="I94" s="4"/>
      <c r="J94" s="4"/>
      <c r="K94" s="4"/>
      <c r="L94" s="5">
        <v>6781162</v>
      </c>
      <c r="M94" s="5">
        <v>0</v>
      </c>
      <c r="N94" s="10">
        <v>0</v>
      </c>
      <c r="O94" s="14">
        <v>6781162</v>
      </c>
      <c r="P94" s="14">
        <v>0</v>
      </c>
      <c r="Q94" s="14">
        <v>0</v>
      </c>
      <c r="R94" s="26"/>
      <c r="S94" s="26"/>
      <c r="T94" s="26"/>
    </row>
    <row r="95" spans="1:20" s="21" customFormat="1" ht="27" x14ac:dyDescent="0.25">
      <c r="A95" s="3">
        <v>57</v>
      </c>
      <c r="B95" s="2">
        <v>327</v>
      </c>
      <c r="C95" s="3">
        <v>66</v>
      </c>
      <c r="D95" s="3">
        <v>2</v>
      </c>
      <c r="E95" s="3">
        <v>22</v>
      </c>
      <c r="F95" s="3">
        <v>53</v>
      </c>
      <c r="G95" s="36" t="s">
        <v>282</v>
      </c>
      <c r="H95" s="37">
        <v>27124650</v>
      </c>
      <c r="I95" s="4"/>
      <c r="J95" s="4"/>
      <c r="K95" s="4"/>
      <c r="L95" s="5">
        <v>27124650</v>
      </c>
      <c r="M95" s="5">
        <v>0</v>
      </c>
      <c r="N95" s="10">
        <v>0</v>
      </c>
      <c r="O95" s="14">
        <v>27124650</v>
      </c>
      <c r="P95" s="14">
        <v>0</v>
      </c>
      <c r="Q95" s="14">
        <v>0</v>
      </c>
      <c r="R95" s="26"/>
      <c r="S95" s="26"/>
      <c r="T95" s="26"/>
    </row>
    <row r="96" spans="1:20" s="21" customFormat="1" x14ac:dyDescent="0.25">
      <c r="A96" s="3">
        <v>57</v>
      </c>
      <c r="B96" s="2">
        <v>327</v>
      </c>
      <c r="C96" s="3">
        <v>66</v>
      </c>
      <c r="D96" s="3">
        <v>2</v>
      </c>
      <c r="E96" s="3">
        <v>22</v>
      </c>
      <c r="F96" s="3">
        <v>54</v>
      </c>
      <c r="G96" s="36" t="s">
        <v>283</v>
      </c>
      <c r="H96" s="37">
        <v>61030462</v>
      </c>
      <c r="I96" s="4"/>
      <c r="J96" s="4"/>
      <c r="K96" s="4"/>
      <c r="L96" s="5">
        <v>61030462</v>
      </c>
      <c r="M96" s="5">
        <v>0</v>
      </c>
      <c r="N96" s="10">
        <v>0</v>
      </c>
      <c r="O96" s="14">
        <v>61030462</v>
      </c>
      <c r="P96" s="14">
        <v>0</v>
      </c>
      <c r="Q96" s="14">
        <v>0</v>
      </c>
      <c r="R96" s="26"/>
      <c r="S96" s="26"/>
      <c r="T96" s="26"/>
    </row>
    <row r="97" spans="1:20" s="21" customFormat="1" ht="27" x14ac:dyDescent="0.25">
      <c r="A97" s="3">
        <v>57</v>
      </c>
      <c r="B97" s="2">
        <v>327</v>
      </c>
      <c r="C97" s="3">
        <v>66</v>
      </c>
      <c r="D97" s="3">
        <v>2</v>
      </c>
      <c r="E97" s="3">
        <v>22</v>
      </c>
      <c r="F97" s="3">
        <v>55</v>
      </c>
      <c r="G97" s="36" t="s">
        <v>284</v>
      </c>
      <c r="H97" s="37">
        <v>27124650</v>
      </c>
      <c r="I97" s="4"/>
      <c r="J97" s="4"/>
      <c r="K97" s="4"/>
      <c r="L97" s="5">
        <v>27124650</v>
      </c>
      <c r="M97" s="5">
        <v>0</v>
      </c>
      <c r="N97" s="10">
        <v>0</v>
      </c>
      <c r="O97" s="14">
        <v>27124650</v>
      </c>
      <c r="P97" s="14">
        <v>0</v>
      </c>
      <c r="Q97" s="14">
        <v>0</v>
      </c>
      <c r="R97" s="26"/>
      <c r="S97" s="26"/>
      <c r="T97" s="26"/>
    </row>
    <row r="98" spans="1:20" s="21" customFormat="1" x14ac:dyDescent="0.25">
      <c r="A98" s="3">
        <v>57</v>
      </c>
      <c r="B98" s="2">
        <v>327</v>
      </c>
      <c r="C98" s="3">
        <v>66</v>
      </c>
      <c r="D98" s="3">
        <v>2</v>
      </c>
      <c r="E98" s="3">
        <v>22</v>
      </c>
      <c r="F98" s="3">
        <v>56</v>
      </c>
      <c r="G98" s="36" t="s">
        <v>285</v>
      </c>
      <c r="H98" s="37">
        <v>135623249</v>
      </c>
      <c r="I98" s="4"/>
      <c r="J98" s="4"/>
      <c r="K98" s="4"/>
      <c r="L98" s="5">
        <v>135623249</v>
      </c>
      <c r="M98" s="5">
        <v>0</v>
      </c>
      <c r="N98" s="10">
        <v>0</v>
      </c>
      <c r="O98" s="14">
        <v>135623249</v>
      </c>
      <c r="P98" s="14">
        <v>0</v>
      </c>
      <c r="Q98" s="14">
        <v>0</v>
      </c>
      <c r="R98" s="26"/>
      <c r="S98" s="26"/>
      <c r="T98" s="26"/>
    </row>
    <row r="99" spans="1:20" s="21" customFormat="1" x14ac:dyDescent="0.25">
      <c r="A99" s="3">
        <v>57</v>
      </c>
      <c r="B99" s="2">
        <v>327</v>
      </c>
      <c r="C99" s="3">
        <v>66</v>
      </c>
      <c r="D99" s="3">
        <v>2</v>
      </c>
      <c r="E99" s="3">
        <v>22</v>
      </c>
      <c r="F99" s="3">
        <v>57</v>
      </c>
      <c r="G99" s="36" t="s">
        <v>286</v>
      </c>
      <c r="H99" s="37">
        <v>58772364</v>
      </c>
      <c r="I99" s="4"/>
      <c r="J99" s="4"/>
      <c r="K99" s="4"/>
      <c r="L99" s="5">
        <v>58772364</v>
      </c>
      <c r="M99" s="5">
        <v>0</v>
      </c>
      <c r="N99" s="10">
        <v>0</v>
      </c>
      <c r="O99" s="14">
        <v>58772364</v>
      </c>
      <c r="P99" s="14">
        <v>0</v>
      </c>
      <c r="Q99" s="14">
        <v>0</v>
      </c>
      <c r="R99" s="26"/>
      <c r="S99" s="26"/>
      <c r="T99" s="26"/>
    </row>
    <row r="100" spans="1:20" s="21" customFormat="1" x14ac:dyDescent="0.25">
      <c r="A100" s="3">
        <v>57</v>
      </c>
      <c r="B100" s="2">
        <v>327</v>
      </c>
      <c r="C100" s="3">
        <v>66</v>
      </c>
      <c r="D100" s="3">
        <v>2</v>
      </c>
      <c r="E100" s="3">
        <v>22</v>
      </c>
      <c r="F100" s="3">
        <v>58</v>
      </c>
      <c r="G100" s="36" t="s">
        <v>287</v>
      </c>
      <c r="H100" s="37">
        <v>33905812</v>
      </c>
      <c r="I100" s="4"/>
      <c r="J100" s="4"/>
      <c r="K100" s="4"/>
      <c r="L100" s="5">
        <v>33905812</v>
      </c>
      <c r="M100" s="5">
        <v>0</v>
      </c>
      <c r="N100" s="10">
        <v>0</v>
      </c>
      <c r="O100" s="14">
        <v>33905812</v>
      </c>
      <c r="P100" s="14">
        <v>0</v>
      </c>
      <c r="Q100" s="14">
        <v>0</v>
      </c>
      <c r="R100" s="26"/>
      <c r="S100" s="26"/>
      <c r="T100" s="26"/>
    </row>
    <row r="101" spans="1:20" s="21" customFormat="1" ht="27" x14ac:dyDescent="0.25">
      <c r="A101" s="3">
        <v>57</v>
      </c>
      <c r="B101" s="2">
        <v>327</v>
      </c>
      <c r="C101" s="3">
        <v>66</v>
      </c>
      <c r="D101" s="3">
        <v>2</v>
      </c>
      <c r="E101" s="3">
        <v>22</v>
      </c>
      <c r="F101" s="3">
        <v>59</v>
      </c>
      <c r="G101" s="36" t="s">
        <v>288</v>
      </c>
      <c r="H101" s="37">
        <v>6781162</v>
      </c>
      <c r="I101" s="4"/>
      <c r="J101" s="4"/>
      <c r="K101" s="4"/>
      <c r="L101" s="5">
        <v>6781162</v>
      </c>
      <c r="M101" s="5">
        <v>0</v>
      </c>
      <c r="N101" s="10">
        <v>0</v>
      </c>
      <c r="O101" s="14">
        <v>6781162</v>
      </c>
      <c r="P101" s="14">
        <v>0</v>
      </c>
      <c r="Q101" s="14">
        <v>0</v>
      </c>
      <c r="R101" s="26"/>
      <c r="S101" s="26"/>
      <c r="T101" s="26"/>
    </row>
    <row r="102" spans="1:20" s="21" customFormat="1" ht="27" x14ac:dyDescent="0.25">
      <c r="A102" s="3">
        <v>57</v>
      </c>
      <c r="B102" s="2">
        <v>327</v>
      </c>
      <c r="C102" s="3">
        <v>66</v>
      </c>
      <c r="D102" s="3">
        <v>1</v>
      </c>
      <c r="E102" s="3">
        <v>24</v>
      </c>
      <c r="F102" s="3">
        <v>51</v>
      </c>
      <c r="G102" s="36" t="s">
        <v>665</v>
      </c>
      <c r="H102" s="37">
        <v>1130000000</v>
      </c>
      <c r="I102" s="4"/>
      <c r="J102" s="4"/>
      <c r="K102" s="4"/>
      <c r="L102" s="5">
        <v>1130000000</v>
      </c>
      <c r="M102" s="5">
        <v>1457178522</v>
      </c>
      <c r="N102" s="10">
        <v>1852601540</v>
      </c>
      <c r="O102" s="14">
        <v>1130000000</v>
      </c>
      <c r="P102" s="14">
        <v>1457178522</v>
      </c>
      <c r="Q102" s="14">
        <v>1852601539.8</v>
      </c>
      <c r="R102" s="26"/>
      <c r="S102" s="26"/>
      <c r="T102" s="26"/>
    </row>
    <row r="103" spans="1:20" s="21" customFormat="1" ht="27" x14ac:dyDescent="0.25">
      <c r="A103" s="3">
        <v>57</v>
      </c>
      <c r="B103" s="2">
        <v>327</v>
      </c>
      <c r="C103" s="3">
        <v>66</v>
      </c>
      <c r="D103" s="3">
        <v>1</v>
      </c>
      <c r="E103" s="3">
        <v>24</v>
      </c>
      <c r="F103" s="3">
        <v>52</v>
      </c>
      <c r="G103" s="36" t="s">
        <v>269</v>
      </c>
      <c r="H103" s="37">
        <v>1000000</v>
      </c>
      <c r="I103" s="4"/>
      <c r="J103" s="4"/>
      <c r="K103" s="4"/>
      <c r="L103" s="5">
        <v>1000000</v>
      </c>
      <c r="M103" s="5">
        <v>1000000</v>
      </c>
      <c r="N103" s="10">
        <v>0</v>
      </c>
      <c r="O103" s="5">
        <v>1000000</v>
      </c>
      <c r="P103" s="5">
        <v>1000000</v>
      </c>
      <c r="Q103" s="10">
        <v>0</v>
      </c>
      <c r="R103" s="26"/>
      <c r="S103" s="26"/>
      <c r="T103" s="26"/>
    </row>
    <row r="104" spans="1:20" s="21" customFormat="1" ht="27" x14ac:dyDescent="0.25">
      <c r="A104" s="3">
        <v>57</v>
      </c>
      <c r="B104" s="2">
        <v>327</v>
      </c>
      <c r="C104" s="3">
        <v>66</v>
      </c>
      <c r="D104" s="3">
        <v>1</v>
      </c>
      <c r="E104" s="3">
        <v>24</v>
      </c>
      <c r="F104" s="3">
        <v>53</v>
      </c>
      <c r="G104" s="36" t="s">
        <v>270</v>
      </c>
      <c r="H104" s="37">
        <v>800000000</v>
      </c>
      <c r="I104" s="4"/>
      <c r="J104" s="4"/>
      <c r="K104" s="4"/>
      <c r="L104" s="5">
        <v>800000000</v>
      </c>
      <c r="M104" s="5">
        <v>400000000</v>
      </c>
      <c r="N104" s="10">
        <v>0</v>
      </c>
      <c r="O104" s="14">
        <v>800000000</v>
      </c>
      <c r="P104" s="14">
        <v>400000000</v>
      </c>
      <c r="Q104" s="14">
        <v>0</v>
      </c>
      <c r="R104" s="26"/>
      <c r="S104" s="26"/>
      <c r="T104" s="26"/>
    </row>
    <row r="105" spans="1:20" s="21" customFormat="1" ht="27" x14ac:dyDescent="0.25">
      <c r="A105" s="3">
        <v>57</v>
      </c>
      <c r="B105" s="2">
        <v>327</v>
      </c>
      <c r="C105" s="3">
        <v>66</v>
      </c>
      <c r="D105" s="3">
        <v>1</v>
      </c>
      <c r="E105" s="3">
        <v>24</v>
      </c>
      <c r="F105" s="3">
        <v>54</v>
      </c>
      <c r="G105" s="36" t="s">
        <v>666</v>
      </c>
      <c r="H105" s="37">
        <v>1000000</v>
      </c>
      <c r="I105" s="4"/>
      <c r="J105" s="4"/>
      <c r="K105" s="4"/>
      <c r="L105" s="5">
        <v>1000000</v>
      </c>
      <c r="M105" s="5">
        <v>201000000</v>
      </c>
      <c r="N105" s="10">
        <v>67215041</v>
      </c>
      <c r="O105" s="14">
        <v>1000000</v>
      </c>
      <c r="P105" s="14">
        <v>201000000</v>
      </c>
      <c r="Q105" s="14">
        <v>67215041.170000002</v>
      </c>
      <c r="R105" s="26"/>
      <c r="S105" s="26"/>
      <c r="T105" s="26"/>
    </row>
    <row r="106" spans="1:20" s="21" customFormat="1" ht="27" x14ac:dyDescent="0.25">
      <c r="A106" s="3">
        <v>57</v>
      </c>
      <c r="B106" s="2">
        <v>327</v>
      </c>
      <c r="C106" s="3">
        <v>66</v>
      </c>
      <c r="D106" s="3">
        <v>1</v>
      </c>
      <c r="E106" s="3">
        <v>24</v>
      </c>
      <c r="F106" s="3">
        <v>55</v>
      </c>
      <c r="G106" s="36" t="s">
        <v>271</v>
      </c>
      <c r="H106" s="37">
        <v>1000000</v>
      </c>
      <c r="I106" s="4"/>
      <c r="J106" s="4"/>
      <c r="K106" s="4"/>
      <c r="L106" s="5">
        <v>1000000</v>
      </c>
      <c r="M106" s="5">
        <v>1000000</v>
      </c>
      <c r="N106" s="10">
        <v>0</v>
      </c>
      <c r="O106" s="14">
        <v>1000000</v>
      </c>
      <c r="P106" s="14">
        <v>1000000</v>
      </c>
      <c r="Q106" s="14">
        <v>0</v>
      </c>
      <c r="R106" s="26"/>
      <c r="S106" s="26"/>
      <c r="T106" s="26"/>
    </row>
    <row r="107" spans="1:20" s="21" customFormat="1" ht="27" x14ac:dyDescent="0.25">
      <c r="A107" s="3">
        <v>57</v>
      </c>
      <c r="B107" s="2">
        <v>327</v>
      </c>
      <c r="C107" s="3">
        <v>66</v>
      </c>
      <c r="D107" s="3">
        <v>1</v>
      </c>
      <c r="E107" s="3">
        <v>24</v>
      </c>
      <c r="F107" s="3">
        <v>56</v>
      </c>
      <c r="G107" s="36" t="s">
        <v>272</v>
      </c>
      <c r="H107" s="37">
        <v>500000</v>
      </c>
      <c r="I107" s="4"/>
      <c r="J107" s="4"/>
      <c r="K107" s="4"/>
      <c r="L107" s="5">
        <v>500000</v>
      </c>
      <c r="M107" s="5">
        <v>500000</v>
      </c>
      <c r="N107" s="10">
        <v>0</v>
      </c>
      <c r="O107" s="14">
        <v>500000</v>
      </c>
      <c r="P107" s="14">
        <v>500000</v>
      </c>
      <c r="Q107" s="14">
        <v>0</v>
      </c>
      <c r="R107" s="26"/>
      <c r="S107" s="26"/>
      <c r="T107" s="26"/>
    </row>
    <row r="108" spans="1:20" s="21" customFormat="1" ht="27" x14ac:dyDescent="0.25">
      <c r="A108" s="3">
        <v>57</v>
      </c>
      <c r="B108" s="2">
        <v>327</v>
      </c>
      <c r="C108" s="3">
        <v>66</v>
      </c>
      <c r="D108" s="3">
        <v>1</v>
      </c>
      <c r="E108" s="3">
        <v>24</v>
      </c>
      <c r="F108" s="3">
        <v>57</v>
      </c>
      <c r="G108" s="36" t="s">
        <v>273</v>
      </c>
      <c r="H108" s="37">
        <v>500000</v>
      </c>
      <c r="I108" s="4"/>
      <c r="J108" s="4"/>
      <c r="K108" s="4"/>
      <c r="L108" s="5">
        <v>500000</v>
      </c>
      <c r="M108" s="5">
        <v>500000</v>
      </c>
      <c r="N108" s="10">
        <v>0</v>
      </c>
      <c r="O108" s="5">
        <v>500000</v>
      </c>
      <c r="P108" s="5">
        <v>500000</v>
      </c>
      <c r="Q108" s="10">
        <v>0</v>
      </c>
      <c r="R108" s="26"/>
      <c r="S108" s="26"/>
      <c r="T108" s="26"/>
    </row>
    <row r="109" spans="1:20" s="21" customFormat="1" x14ac:dyDescent="0.25">
      <c r="A109" s="3">
        <v>57</v>
      </c>
      <c r="B109" s="2">
        <v>327</v>
      </c>
      <c r="C109" s="3">
        <v>66</v>
      </c>
      <c r="D109" s="3">
        <v>1</v>
      </c>
      <c r="E109" s="3">
        <v>25</v>
      </c>
      <c r="F109" s="3">
        <v>51</v>
      </c>
      <c r="G109" s="36" t="s">
        <v>289</v>
      </c>
      <c r="H109" s="37">
        <v>20000000</v>
      </c>
      <c r="I109" s="4"/>
      <c r="J109" s="4"/>
      <c r="K109" s="4"/>
      <c r="L109" s="5">
        <v>20000000</v>
      </c>
      <c r="M109" s="5">
        <v>20000000</v>
      </c>
      <c r="N109" s="10">
        <v>0</v>
      </c>
      <c r="O109" s="14">
        <v>20000000</v>
      </c>
      <c r="P109" s="14">
        <v>20000000</v>
      </c>
      <c r="Q109" s="14">
        <v>0</v>
      </c>
      <c r="R109" s="26"/>
      <c r="S109" s="26"/>
      <c r="T109" s="26"/>
    </row>
    <row r="110" spans="1:20" s="21" customFormat="1" x14ac:dyDescent="0.25">
      <c r="A110" s="3">
        <v>57</v>
      </c>
      <c r="B110" s="2">
        <v>327</v>
      </c>
      <c r="C110" s="3">
        <v>66</v>
      </c>
      <c r="D110" s="3">
        <v>1</v>
      </c>
      <c r="E110" s="3">
        <v>26</v>
      </c>
      <c r="F110" s="3">
        <v>51</v>
      </c>
      <c r="G110" s="36" t="s">
        <v>290</v>
      </c>
      <c r="H110" s="37">
        <v>10000000</v>
      </c>
      <c r="I110" s="4"/>
      <c r="J110" s="4"/>
      <c r="K110" s="4"/>
      <c r="L110" s="5">
        <v>10000000</v>
      </c>
      <c r="M110" s="5">
        <v>10000000</v>
      </c>
      <c r="N110" s="10">
        <v>0</v>
      </c>
      <c r="O110" s="14">
        <v>10000000</v>
      </c>
      <c r="P110" s="14">
        <v>10000000</v>
      </c>
      <c r="Q110" s="14">
        <v>0</v>
      </c>
      <c r="R110" s="26"/>
      <c r="S110" s="26"/>
      <c r="T110" s="26"/>
    </row>
    <row r="111" spans="1:20" s="21" customFormat="1" ht="27" x14ac:dyDescent="0.25">
      <c r="A111" s="3">
        <v>57</v>
      </c>
      <c r="B111" s="2">
        <v>327</v>
      </c>
      <c r="C111" s="3">
        <v>66</v>
      </c>
      <c r="D111" s="3">
        <v>1</v>
      </c>
      <c r="E111" s="3">
        <v>27</v>
      </c>
      <c r="F111" s="3">
        <v>51</v>
      </c>
      <c r="G111" s="36" t="s">
        <v>291</v>
      </c>
      <c r="H111" s="37">
        <v>20000000</v>
      </c>
      <c r="I111" s="4"/>
      <c r="J111" s="4"/>
      <c r="K111" s="4"/>
      <c r="L111" s="5">
        <v>20000000</v>
      </c>
      <c r="M111" s="5">
        <v>20000000</v>
      </c>
      <c r="N111" s="10">
        <v>0</v>
      </c>
      <c r="O111" s="14">
        <v>20000000</v>
      </c>
      <c r="P111" s="14">
        <v>20000000</v>
      </c>
      <c r="Q111" s="14">
        <v>0</v>
      </c>
      <c r="R111" s="26"/>
      <c r="S111" s="26"/>
      <c r="T111" s="26"/>
    </row>
    <row r="112" spans="1:20" s="21" customFormat="1" ht="27" x14ac:dyDescent="0.25">
      <c r="A112" s="3">
        <v>57</v>
      </c>
      <c r="B112" s="2">
        <v>327</v>
      </c>
      <c r="C112" s="3">
        <v>66</v>
      </c>
      <c r="D112" s="3">
        <v>2</v>
      </c>
      <c r="E112" s="3">
        <v>27</v>
      </c>
      <c r="F112" s="3">
        <v>51</v>
      </c>
      <c r="G112" s="36" t="s">
        <v>292</v>
      </c>
      <c r="H112" s="37">
        <v>150000000</v>
      </c>
      <c r="I112" s="4"/>
      <c r="J112" s="4"/>
      <c r="K112" s="4"/>
      <c r="L112" s="5">
        <v>150000000</v>
      </c>
      <c r="M112" s="5">
        <v>0</v>
      </c>
      <c r="N112" s="10">
        <v>0</v>
      </c>
      <c r="O112" s="14">
        <v>150000000</v>
      </c>
      <c r="P112" s="14">
        <v>0</v>
      </c>
      <c r="Q112" s="14">
        <v>0</v>
      </c>
      <c r="R112" s="26"/>
      <c r="S112" s="26"/>
      <c r="T112" s="26"/>
    </row>
    <row r="113" spans="1:20" s="21" customFormat="1" ht="27" x14ac:dyDescent="0.25">
      <c r="A113" s="3">
        <v>57</v>
      </c>
      <c r="B113" s="2">
        <v>327</v>
      </c>
      <c r="C113" s="3">
        <v>66</v>
      </c>
      <c r="D113" s="3">
        <v>1</v>
      </c>
      <c r="E113" s="3">
        <v>28</v>
      </c>
      <c r="F113" s="3">
        <v>51</v>
      </c>
      <c r="G113" s="36" t="s">
        <v>293</v>
      </c>
      <c r="H113" s="37">
        <v>20000000</v>
      </c>
      <c r="I113" s="4"/>
      <c r="J113" s="4"/>
      <c r="K113" s="4"/>
      <c r="L113" s="5">
        <v>20000000</v>
      </c>
      <c r="M113" s="5">
        <v>20000000</v>
      </c>
      <c r="N113" s="10">
        <v>0</v>
      </c>
      <c r="O113" s="17">
        <v>20000000</v>
      </c>
      <c r="P113" s="17">
        <v>20000000</v>
      </c>
      <c r="Q113" s="14">
        <v>0</v>
      </c>
      <c r="R113" s="26"/>
      <c r="S113" s="26"/>
      <c r="T113" s="26"/>
    </row>
    <row r="114" spans="1:20" s="21" customFormat="1" x14ac:dyDescent="0.25">
      <c r="A114" s="3">
        <v>57</v>
      </c>
      <c r="B114" s="2">
        <v>327</v>
      </c>
      <c r="C114" s="3">
        <v>66</v>
      </c>
      <c r="D114" s="3">
        <v>2</v>
      </c>
      <c r="E114" s="3">
        <v>28</v>
      </c>
      <c r="F114" s="3">
        <v>51</v>
      </c>
      <c r="G114" s="36" t="s">
        <v>294</v>
      </c>
      <c r="H114" s="37">
        <v>20000000</v>
      </c>
      <c r="I114" s="4"/>
      <c r="J114" s="4"/>
      <c r="K114" s="4"/>
      <c r="L114" s="5">
        <v>20000000</v>
      </c>
      <c r="M114" s="5">
        <v>20000000</v>
      </c>
      <c r="N114" s="10">
        <v>0</v>
      </c>
      <c r="O114" s="14">
        <v>20000000</v>
      </c>
      <c r="P114" s="14">
        <v>20000000</v>
      </c>
      <c r="Q114" s="14">
        <v>0</v>
      </c>
      <c r="R114" s="26"/>
      <c r="S114" s="26"/>
      <c r="T114" s="26"/>
    </row>
    <row r="115" spans="1:20" s="21" customFormat="1" ht="27" x14ac:dyDescent="0.25">
      <c r="A115" s="3">
        <v>57</v>
      </c>
      <c r="B115" s="2">
        <v>327</v>
      </c>
      <c r="C115" s="3">
        <v>66</v>
      </c>
      <c r="D115" s="3">
        <v>1</v>
      </c>
      <c r="E115" s="3">
        <v>29</v>
      </c>
      <c r="F115" s="3">
        <v>51</v>
      </c>
      <c r="G115" s="36" t="s">
        <v>295</v>
      </c>
      <c r="H115" s="37">
        <v>10000000</v>
      </c>
      <c r="I115" s="4"/>
      <c r="J115" s="4"/>
      <c r="K115" s="4"/>
      <c r="L115" s="5">
        <v>10000000</v>
      </c>
      <c r="M115" s="5">
        <v>10000000</v>
      </c>
      <c r="N115" s="10">
        <v>0</v>
      </c>
      <c r="O115" s="14">
        <v>10000000</v>
      </c>
      <c r="P115" s="14">
        <v>10000000</v>
      </c>
      <c r="Q115" s="14">
        <v>0</v>
      </c>
      <c r="R115" s="26"/>
      <c r="S115" s="26"/>
      <c r="T115" s="26"/>
    </row>
    <row r="116" spans="1:20" s="21" customFormat="1" x14ac:dyDescent="0.25">
      <c r="A116" s="3">
        <v>57</v>
      </c>
      <c r="B116" s="2">
        <v>327</v>
      </c>
      <c r="C116" s="3">
        <v>66</v>
      </c>
      <c r="D116" s="3">
        <v>2</v>
      </c>
      <c r="E116" s="3">
        <v>29</v>
      </c>
      <c r="F116" s="3">
        <v>51</v>
      </c>
      <c r="G116" s="36" t="s">
        <v>296</v>
      </c>
      <c r="H116" s="37">
        <v>20000000</v>
      </c>
      <c r="I116" s="4"/>
      <c r="J116" s="4"/>
      <c r="K116" s="4"/>
      <c r="L116" s="5">
        <v>20000000</v>
      </c>
      <c r="M116" s="5">
        <v>20000000</v>
      </c>
      <c r="N116" s="10">
        <v>0</v>
      </c>
      <c r="O116" s="14">
        <v>20000000</v>
      </c>
      <c r="P116" s="14">
        <v>20000000</v>
      </c>
      <c r="Q116" s="14">
        <v>0</v>
      </c>
      <c r="R116" s="26"/>
      <c r="S116" s="26"/>
      <c r="T116" s="26"/>
    </row>
    <row r="117" spans="1:20" s="21" customFormat="1" x14ac:dyDescent="0.25">
      <c r="A117" s="3">
        <v>57</v>
      </c>
      <c r="B117" s="2">
        <v>327</v>
      </c>
      <c r="C117" s="3">
        <v>66</v>
      </c>
      <c r="D117" s="3">
        <v>2</v>
      </c>
      <c r="E117" s="3">
        <v>30</v>
      </c>
      <c r="F117" s="3">
        <v>51</v>
      </c>
      <c r="G117" s="36" t="s">
        <v>297</v>
      </c>
      <c r="H117" s="37">
        <v>40000000</v>
      </c>
      <c r="I117" s="4"/>
      <c r="J117" s="4"/>
      <c r="K117" s="4"/>
      <c r="L117" s="5">
        <v>40000000</v>
      </c>
      <c r="M117" s="5">
        <v>21327726</v>
      </c>
      <c r="N117" s="10">
        <v>0</v>
      </c>
      <c r="O117" s="14">
        <v>40000000</v>
      </c>
      <c r="P117" s="14">
        <v>21327726</v>
      </c>
      <c r="Q117" s="14">
        <v>0</v>
      </c>
      <c r="R117" s="26"/>
      <c r="S117" s="26"/>
      <c r="T117" s="26"/>
    </row>
    <row r="118" spans="1:20" s="21" customFormat="1" ht="27" x14ac:dyDescent="0.25">
      <c r="A118" s="3">
        <v>57</v>
      </c>
      <c r="B118" s="2">
        <v>327</v>
      </c>
      <c r="C118" s="3">
        <v>66</v>
      </c>
      <c r="D118" s="3">
        <v>1</v>
      </c>
      <c r="E118" s="3">
        <v>31</v>
      </c>
      <c r="F118" s="3">
        <v>51</v>
      </c>
      <c r="G118" s="36" t="s">
        <v>298</v>
      </c>
      <c r="H118" s="37">
        <v>60000000</v>
      </c>
      <c r="I118" s="4"/>
      <c r="J118" s="4"/>
      <c r="K118" s="4"/>
      <c r="L118" s="5">
        <v>60000000</v>
      </c>
      <c r="M118" s="5">
        <v>60000000</v>
      </c>
      <c r="N118" s="10">
        <v>0</v>
      </c>
      <c r="O118" s="14">
        <v>60000000</v>
      </c>
      <c r="P118" s="14">
        <v>60000000</v>
      </c>
      <c r="Q118" s="14">
        <v>0</v>
      </c>
      <c r="R118" s="26"/>
      <c r="S118" s="26"/>
      <c r="T118" s="26"/>
    </row>
    <row r="119" spans="1:20" s="21" customFormat="1" x14ac:dyDescent="0.25">
      <c r="A119" s="3">
        <v>57</v>
      </c>
      <c r="B119" s="2">
        <v>327</v>
      </c>
      <c r="C119" s="3">
        <v>66</v>
      </c>
      <c r="D119" s="3">
        <v>2</v>
      </c>
      <c r="E119" s="3">
        <v>31</v>
      </c>
      <c r="F119" s="3">
        <v>51</v>
      </c>
      <c r="G119" s="36" t="s">
        <v>299</v>
      </c>
      <c r="H119" s="37">
        <v>20000000</v>
      </c>
      <c r="I119" s="4"/>
      <c r="J119" s="4"/>
      <c r="K119" s="4"/>
      <c r="L119" s="5">
        <v>20000000</v>
      </c>
      <c r="M119" s="5">
        <v>20000000</v>
      </c>
      <c r="N119" s="10">
        <v>0</v>
      </c>
      <c r="O119" s="14">
        <v>20000000</v>
      </c>
      <c r="P119" s="14">
        <v>20000000</v>
      </c>
      <c r="Q119" s="14">
        <v>0</v>
      </c>
      <c r="R119" s="26"/>
      <c r="S119" s="26"/>
      <c r="T119" s="26"/>
    </row>
    <row r="120" spans="1:20" s="21" customFormat="1" ht="27" x14ac:dyDescent="0.25">
      <c r="A120" s="3">
        <v>57</v>
      </c>
      <c r="B120" s="2">
        <v>327</v>
      </c>
      <c r="C120" s="3">
        <v>66</v>
      </c>
      <c r="D120" s="3">
        <v>1</v>
      </c>
      <c r="E120" s="3">
        <v>32</v>
      </c>
      <c r="F120" s="3">
        <v>51</v>
      </c>
      <c r="G120" s="36" t="s">
        <v>300</v>
      </c>
      <c r="H120" s="37">
        <v>1000000</v>
      </c>
      <c r="I120" s="4"/>
      <c r="J120" s="4"/>
      <c r="K120" s="4"/>
      <c r="L120" s="5">
        <v>1000000</v>
      </c>
      <c r="M120" s="5">
        <v>1000000</v>
      </c>
      <c r="N120" s="10">
        <v>0</v>
      </c>
      <c r="O120" s="14">
        <v>1000000</v>
      </c>
      <c r="P120" s="14">
        <v>1000000</v>
      </c>
      <c r="Q120" s="14">
        <v>0</v>
      </c>
      <c r="R120" s="26"/>
      <c r="S120" s="26"/>
      <c r="T120" s="26"/>
    </row>
    <row r="121" spans="1:20" s="21" customFormat="1" ht="27" x14ac:dyDescent="0.25">
      <c r="A121" s="3">
        <v>57</v>
      </c>
      <c r="B121" s="2">
        <v>327</v>
      </c>
      <c r="C121" s="3">
        <v>66</v>
      </c>
      <c r="D121" s="3">
        <v>1</v>
      </c>
      <c r="E121" s="3">
        <v>32</v>
      </c>
      <c r="F121" s="3">
        <v>52</v>
      </c>
      <c r="G121" s="36" t="s">
        <v>301</v>
      </c>
      <c r="H121" s="37">
        <v>1000000</v>
      </c>
      <c r="I121" s="4"/>
      <c r="J121" s="4"/>
      <c r="K121" s="4"/>
      <c r="L121" s="5">
        <v>1000000</v>
      </c>
      <c r="M121" s="5">
        <v>1000000</v>
      </c>
      <c r="N121" s="10">
        <v>0</v>
      </c>
      <c r="O121" s="14">
        <v>1000000</v>
      </c>
      <c r="P121" s="14">
        <v>1000000</v>
      </c>
      <c r="Q121" s="14">
        <v>0</v>
      </c>
      <c r="R121" s="26"/>
      <c r="S121" s="26"/>
      <c r="T121" s="26"/>
    </row>
    <row r="122" spans="1:20" s="21" customFormat="1" ht="27" x14ac:dyDescent="0.25">
      <c r="A122" s="3">
        <v>57</v>
      </c>
      <c r="B122" s="2">
        <v>327</v>
      </c>
      <c r="C122" s="3">
        <v>66</v>
      </c>
      <c r="D122" s="3">
        <v>1</v>
      </c>
      <c r="E122" s="3">
        <v>32</v>
      </c>
      <c r="F122" s="3">
        <v>53</v>
      </c>
      <c r="G122" s="36" t="s">
        <v>302</v>
      </c>
      <c r="H122" s="37">
        <v>1000000</v>
      </c>
      <c r="I122" s="4"/>
      <c r="J122" s="4"/>
      <c r="K122" s="4"/>
      <c r="L122" s="5">
        <v>1000000</v>
      </c>
      <c r="M122" s="5">
        <v>1000000</v>
      </c>
      <c r="N122" s="10">
        <v>0</v>
      </c>
      <c r="O122" s="5">
        <v>1000000</v>
      </c>
      <c r="P122" s="5">
        <v>1000000</v>
      </c>
      <c r="Q122" s="10">
        <v>0</v>
      </c>
      <c r="R122" s="26"/>
      <c r="S122" s="26"/>
      <c r="T122" s="26"/>
    </row>
    <row r="123" spans="1:20" s="21" customFormat="1" ht="40.5" x14ac:dyDescent="0.25">
      <c r="A123" s="3">
        <v>57</v>
      </c>
      <c r="B123" s="2">
        <v>327</v>
      </c>
      <c r="C123" s="3">
        <v>66</v>
      </c>
      <c r="D123" s="3">
        <v>1</v>
      </c>
      <c r="E123" s="3">
        <v>32</v>
      </c>
      <c r="F123" s="3">
        <v>54</v>
      </c>
      <c r="G123" s="36" t="s">
        <v>303</v>
      </c>
      <c r="H123" s="37">
        <v>22000000</v>
      </c>
      <c r="I123" s="4"/>
      <c r="J123" s="4"/>
      <c r="K123" s="4"/>
      <c r="L123" s="5">
        <v>22000000</v>
      </c>
      <c r="M123" s="5">
        <v>22000000</v>
      </c>
      <c r="N123" s="10">
        <v>0</v>
      </c>
      <c r="O123" s="5">
        <v>22000000</v>
      </c>
      <c r="P123" s="5">
        <v>22000000</v>
      </c>
      <c r="Q123" s="10">
        <v>0</v>
      </c>
      <c r="R123" s="26"/>
      <c r="S123" s="26"/>
      <c r="T123" s="26"/>
    </row>
    <row r="124" spans="1:20" s="21" customFormat="1" ht="27" x14ac:dyDescent="0.25">
      <c r="A124" s="3">
        <v>57</v>
      </c>
      <c r="B124" s="2">
        <v>327</v>
      </c>
      <c r="C124" s="3">
        <v>66</v>
      </c>
      <c r="D124" s="3">
        <v>2</v>
      </c>
      <c r="E124" s="3">
        <v>32</v>
      </c>
      <c r="F124" s="3">
        <v>51</v>
      </c>
      <c r="G124" s="36" t="s">
        <v>667</v>
      </c>
      <c r="H124" s="37">
        <v>820859999</v>
      </c>
      <c r="I124" s="4"/>
      <c r="J124" s="4"/>
      <c r="K124" s="4"/>
      <c r="L124" s="5">
        <v>820859999</v>
      </c>
      <c r="M124" s="5">
        <v>1135203158</v>
      </c>
      <c r="N124" s="10">
        <v>1135003157</v>
      </c>
      <c r="O124" s="14">
        <v>820859999</v>
      </c>
      <c r="P124" s="14">
        <v>1135203158</v>
      </c>
      <c r="Q124" s="14">
        <v>1135003157.4100001</v>
      </c>
      <c r="R124" s="26"/>
      <c r="S124" s="26"/>
      <c r="T124" s="26"/>
    </row>
    <row r="125" spans="1:20" s="21" customFormat="1" ht="27" x14ac:dyDescent="0.25">
      <c r="A125" s="3">
        <v>57</v>
      </c>
      <c r="B125" s="2">
        <v>327</v>
      </c>
      <c r="C125" s="3">
        <v>66</v>
      </c>
      <c r="D125" s="3">
        <v>1</v>
      </c>
      <c r="E125" s="3">
        <v>33</v>
      </c>
      <c r="F125" s="3">
        <v>51</v>
      </c>
      <c r="G125" s="36" t="s">
        <v>304</v>
      </c>
      <c r="H125" s="37">
        <v>50000000</v>
      </c>
      <c r="I125" s="4"/>
      <c r="J125" s="4"/>
      <c r="K125" s="4"/>
      <c r="L125" s="5">
        <v>50000000</v>
      </c>
      <c r="M125" s="5">
        <v>50000000</v>
      </c>
      <c r="N125" s="10">
        <v>0</v>
      </c>
      <c r="O125" s="14">
        <v>50000000</v>
      </c>
      <c r="P125" s="14">
        <v>50000000</v>
      </c>
      <c r="Q125" s="14">
        <v>0</v>
      </c>
      <c r="R125" s="26"/>
      <c r="S125" s="26"/>
      <c r="T125" s="26"/>
    </row>
    <row r="126" spans="1:20" s="21" customFormat="1" x14ac:dyDescent="0.25">
      <c r="A126" s="3">
        <v>57</v>
      </c>
      <c r="B126" s="2">
        <v>327</v>
      </c>
      <c r="C126" s="3">
        <v>66</v>
      </c>
      <c r="D126" s="3">
        <v>1</v>
      </c>
      <c r="E126" s="3">
        <v>34</v>
      </c>
      <c r="F126" s="3">
        <v>51</v>
      </c>
      <c r="G126" s="36" t="s">
        <v>274</v>
      </c>
      <c r="H126" s="37">
        <v>141000000</v>
      </c>
      <c r="I126" s="4"/>
      <c r="J126" s="4"/>
      <c r="K126" s="4"/>
      <c r="L126" s="5">
        <v>141000000</v>
      </c>
      <c r="M126" s="5">
        <v>0</v>
      </c>
      <c r="N126" s="10">
        <v>0</v>
      </c>
      <c r="O126" s="14">
        <v>141000000</v>
      </c>
      <c r="P126" s="14">
        <v>0</v>
      </c>
      <c r="Q126" s="14">
        <v>0</v>
      </c>
      <c r="R126" s="26"/>
      <c r="S126" s="26"/>
      <c r="T126" s="26"/>
    </row>
    <row r="127" spans="1:20" s="21" customFormat="1" ht="27" x14ac:dyDescent="0.25">
      <c r="A127" s="3">
        <v>57</v>
      </c>
      <c r="B127" s="2">
        <v>327</v>
      </c>
      <c r="C127" s="3">
        <v>66</v>
      </c>
      <c r="D127" s="3">
        <v>1</v>
      </c>
      <c r="E127" s="3">
        <v>35</v>
      </c>
      <c r="F127" s="3">
        <v>51</v>
      </c>
      <c r="G127" s="36" t="s">
        <v>17</v>
      </c>
      <c r="H127" s="37">
        <v>2800000000</v>
      </c>
      <c r="I127" s="4"/>
      <c r="J127" s="4"/>
      <c r="K127" s="4"/>
      <c r="L127" s="5">
        <v>2800000000</v>
      </c>
      <c r="M127" s="5">
        <v>7759260000</v>
      </c>
      <c r="N127" s="10">
        <v>7759260000</v>
      </c>
      <c r="O127" s="14">
        <v>2800000000</v>
      </c>
      <c r="P127" s="14">
        <v>7759260000</v>
      </c>
      <c r="Q127" s="14">
        <v>7759260000</v>
      </c>
      <c r="R127" s="26"/>
      <c r="S127" s="26"/>
      <c r="T127" s="26"/>
    </row>
    <row r="128" spans="1:20" s="21" customFormat="1" x14ac:dyDescent="0.25">
      <c r="A128" s="3">
        <v>57</v>
      </c>
      <c r="B128" s="2">
        <v>327</v>
      </c>
      <c r="C128" s="3">
        <v>91</v>
      </c>
      <c r="D128" s="3">
        <v>1</v>
      </c>
      <c r="E128" s="3">
        <v>3</v>
      </c>
      <c r="F128" s="3">
        <v>51</v>
      </c>
      <c r="G128" s="36" t="s">
        <v>307</v>
      </c>
      <c r="H128" s="37">
        <v>10000000</v>
      </c>
      <c r="I128" s="4"/>
      <c r="J128" s="4"/>
      <c r="K128" s="4"/>
      <c r="L128" s="5">
        <v>10000000</v>
      </c>
      <c r="M128" s="5">
        <v>0</v>
      </c>
      <c r="N128" s="10">
        <v>0</v>
      </c>
      <c r="O128" s="14">
        <v>10000000</v>
      </c>
      <c r="P128" s="14">
        <v>0</v>
      </c>
      <c r="Q128" s="14">
        <v>0</v>
      </c>
      <c r="R128" s="26"/>
      <c r="S128" s="26"/>
      <c r="T128" s="26"/>
    </row>
    <row r="129" spans="1:20" s="21" customFormat="1" x14ac:dyDescent="0.25">
      <c r="A129" s="3">
        <v>57</v>
      </c>
      <c r="B129" s="2">
        <v>327</v>
      </c>
      <c r="C129" s="3">
        <v>91</v>
      </c>
      <c r="D129" s="3">
        <v>1</v>
      </c>
      <c r="E129" s="3">
        <v>3</v>
      </c>
      <c r="F129" s="3">
        <v>52</v>
      </c>
      <c r="G129" s="36" t="s">
        <v>311</v>
      </c>
      <c r="H129" s="37">
        <v>100000</v>
      </c>
      <c r="I129" s="4"/>
      <c r="J129" s="4"/>
      <c r="K129" s="4"/>
      <c r="L129" s="5">
        <v>100000</v>
      </c>
      <c r="M129" s="5">
        <v>0</v>
      </c>
      <c r="N129" s="10">
        <v>0</v>
      </c>
      <c r="O129" s="14">
        <v>100000</v>
      </c>
      <c r="P129" s="14">
        <v>0</v>
      </c>
      <c r="Q129" s="14">
        <v>0</v>
      </c>
      <c r="R129" s="26"/>
      <c r="S129" s="26"/>
      <c r="T129" s="26"/>
    </row>
    <row r="130" spans="1:20" s="21" customFormat="1" ht="27" x14ac:dyDescent="0.25">
      <c r="A130" s="3">
        <v>57</v>
      </c>
      <c r="B130" s="2">
        <v>327</v>
      </c>
      <c r="C130" s="3">
        <v>91</v>
      </c>
      <c r="D130" s="3">
        <v>0</v>
      </c>
      <c r="E130" s="3">
        <v>69</v>
      </c>
      <c r="F130" s="3">
        <v>51</v>
      </c>
      <c r="G130" s="36" t="s">
        <v>316</v>
      </c>
      <c r="H130" s="37">
        <v>300000</v>
      </c>
      <c r="I130" s="4"/>
      <c r="J130" s="4"/>
      <c r="K130" s="4"/>
      <c r="L130" s="5">
        <v>300000</v>
      </c>
      <c r="M130" s="5">
        <v>0</v>
      </c>
      <c r="N130" s="10">
        <v>0</v>
      </c>
      <c r="O130" s="5">
        <v>300000</v>
      </c>
      <c r="P130" s="5">
        <v>0</v>
      </c>
      <c r="Q130" s="10">
        <v>0</v>
      </c>
      <c r="R130" s="26"/>
      <c r="S130" s="26"/>
      <c r="T130" s="26"/>
    </row>
    <row r="131" spans="1:20" s="21" customFormat="1" ht="27" x14ac:dyDescent="0.25">
      <c r="A131" s="3">
        <v>57</v>
      </c>
      <c r="B131" s="2">
        <v>327</v>
      </c>
      <c r="C131" s="3">
        <v>91</v>
      </c>
      <c r="D131" s="3">
        <v>0</v>
      </c>
      <c r="E131" s="3">
        <v>89</v>
      </c>
      <c r="F131" s="3">
        <v>51</v>
      </c>
      <c r="G131" s="36" t="s">
        <v>668</v>
      </c>
      <c r="H131" s="37">
        <v>101984619</v>
      </c>
      <c r="I131" s="4"/>
      <c r="J131" s="4"/>
      <c r="K131" s="4"/>
      <c r="L131" s="5">
        <v>101984619</v>
      </c>
      <c r="M131" s="5">
        <v>32349494</v>
      </c>
      <c r="N131" s="10">
        <v>32349493</v>
      </c>
      <c r="O131" s="14">
        <v>101984619</v>
      </c>
      <c r="P131" s="14">
        <v>32349494</v>
      </c>
      <c r="Q131" s="14">
        <v>32349493.23</v>
      </c>
      <c r="R131" s="26"/>
      <c r="S131" s="26"/>
      <c r="T131" s="26"/>
    </row>
    <row r="132" spans="1:20" s="21" customFormat="1" ht="27" x14ac:dyDescent="0.25">
      <c r="A132" s="3">
        <v>57</v>
      </c>
      <c r="B132" s="2">
        <v>327</v>
      </c>
      <c r="C132" s="3">
        <v>91</v>
      </c>
      <c r="D132" s="3">
        <v>0</v>
      </c>
      <c r="E132" s="3">
        <v>93</v>
      </c>
      <c r="F132" s="3">
        <v>51</v>
      </c>
      <c r="G132" s="36" t="s">
        <v>315</v>
      </c>
      <c r="H132" s="37">
        <v>100000</v>
      </c>
      <c r="I132" s="4"/>
      <c r="J132" s="4"/>
      <c r="K132" s="4"/>
      <c r="L132" s="5">
        <v>100000</v>
      </c>
      <c r="M132" s="5">
        <v>0</v>
      </c>
      <c r="N132" s="10">
        <v>0</v>
      </c>
      <c r="O132" s="5">
        <v>100000</v>
      </c>
      <c r="P132" s="5">
        <v>0</v>
      </c>
      <c r="Q132" s="10">
        <v>0</v>
      </c>
      <c r="R132" s="26"/>
      <c r="S132" s="26"/>
      <c r="T132" s="26"/>
    </row>
    <row r="133" spans="1:20" s="21" customFormat="1" x14ac:dyDescent="0.25">
      <c r="A133" s="3">
        <v>57</v>
      </c>
      <c r="B133" s="2">
        <v>327</v>
      </c>
      <c r="C133" s="3">
        <v>91</v>
      </c>
      <c r="D133" s="3">
        <v>0</v>
      </c>
      <c r="E133" s="3">
        <v>94</v>
      </c>
      <c r="F133" s="3">
        <v>51</v>
      </c>
      <c r="G133" s="36" t="s">
        <v>317</v>
      </c>
      <c r="H133" s="37">
        <v>100000</v>
      </c>
      <c r="I133" s="4"/>
      <c r="J133" s="4"/>
      <c r="K133" s="4"/>
      <c r="L133" s="5">
        <v>100000</v>
      </c>
      <c r="M133" s="6">
        <v>0</v>
      </c>
      <c r="N133" s="10">
        <v>0</v>
      </c>
      <c r="O133" s="14">
        <v>100000</v>
      </c>
      <c r="P133" s="14">
        <v>0</v>
      </c>
      <c r="Q133" s="14">
        <v>0</v>
      </c>
      <c r="R133" s="26"/>
      <c r="S133" s="26"/>
      <c r="T133" s="26"/>
    </row>
    <row r="134" spans="1:20" s="21" customFormat="1" ht="27" x14ac:dyDescent="0.25">
      <c r="A134" s="3">
        <v>57</v>
      </c>
      <c r="B134" s="2">
        <v>327</v>
      </c>
      <c r="C134" s="3">
        <v>91</v>
      </c>
      <c r="D134" s="3">
        <v>0</v>
      </c>
      <c r="E134" s="3">
        <v>95</v>
      </c>
      <c r="F134" s="3">
        <v>51</v>
      </c>
      <c r="G134" s="36" t="s">
        <v>318</v>
      </c>
      <c r="H134" s="37">
        <v>100000</v>
      </c>
      <c r="I134" s="4"/>
      <c r="J134" s="4"/>
      <c r="K134" s="4"/>
      <c r="L134" s="5">
        <v>100000</v>
      </c>
      <c r="M134" s="6">
        <v>0</v>
      </c>
      <c r="N134" s="10">
        <v>0</v>
      </c>
      <c r="O134" s="14">
        <v>100000</v>
      </c>
      <c r="P134" s="14">
        <v>0</v>
      </c>
      <c r="Q134" s="14">
        <v>0</v>
      </c>
      <c r="R134" s="26"/>
      <c r="S134" s="26"/>
      <c r="T134" s="26"/>
    </row>
    <row r="135" spans="1:20" s="21" customFormat="1" ht="27" x14ac:dyDescent="0.25">
      <c r="A135" s="3">
        <v>57</v>
      </c>
      <c r="B135" s="2">
        <v>327</v>
      </c>
      <c r="C135" s="3">
        <v>91</v>
      </c>
      <c r="D135" s="3">
        <v>0</v>
      </c>
      <c r="E135" s="3">
        <v>96</v>
      </c>
      <c r="F135" s="3">
        <v>51</v>
      </c>
      <c r="G135" s="36" t="s">
        <v>319</v>
      </c>
      <c r="H135" s="37">
        <v>200000</v>
      </c>
      <c r="I135" s="4"/>
      <c r="J135" s="4"/>
      <c r="K135" s="4"/>
      <c r="L135" s="5">
        <v>200000</v>
      </c>
      <c r="M135" s="6">
        <v>0</v>
      </c>
      <c r="N135" s="10">
        <v>0</v>
      </c>
      <c r="O135" s="5">
        <v>200000</v>
      </c>
      <c r="P135" s="6">
        <v>0</v>
      </c>
      <c r="Q135" s="10">
        <v>0</v>
      </c>
      <c r="R135" s="26"/>
      <c r="S135" s="26"/>
      <c r="T135" s="26"/>
    </row>
    <row r="136" spans="1:20" s="21" customFormat="1" ht="27" x14ac:dyDescent="0.25">
      <c r="A136" s="3">
        <v>57</v>
      </c>
      <c r="B136" s="2">
        <v>327</v>
      </c>
      <c r="C136" s="3">
        <v>91</v>
      </c>
      <c r="D136" s="3">
        <v>0</v>
      </c>
      <c r="E136" s="3">
        <v>97</v>
      </c>
      <c r="F136" s="3">
        <v>51</v>
      </c>
      <c r="G136" s="36" t="s">
        <v>320</v>
      </c>
      <c r="H136" s="37">
        <v>100000</v>
      </c>
      <c r="I136" s="4"/>
      <c r="J136" s="4"/>
      <c r="K136" s="4"/>
      <c r="L136" s="5">
        <v>100000</v>
      </c>
      <c r="M136" s="6">
        <v>0</v>
      </c>
      <c r="N136" s="10">
        <v>0</v>
      </c>
      <c r="O136" s="5">
        <v>100000</v>
      </c>
      <c r="P136" s="6">
        <v>0</v>
      </c>
      <c r="Q136" s="10">
        <v>0</v>
      </c>
      <c r="R136" s="26"/>
      <c r="S136" s="26"/>
      <c r="T136" s="26"/>
    </row>
    <row r="137" spans="1:20" s="21" customFormat="1" ht="27" x14ac:dyDescent="0.25">
      <c r="A137" s="3">
        <v>57</v>
      </c>
      <c r="B137" s="2">
        <v>327</v>
      </c>
      <c r="C137" s="3">
        <v>91</v>
      </c>
      <c r="D137" s="3">
        <v>0</v>
      </c>
      <c r="E137" s="3">
        <v>98</v>
      </c>
      <c r="F137" s="3">
        <v>51</v>
      </c>
      <c r="G137" s="36" t="s">
        <v>321</v>
      </c>
      <c r="H137" s="37">
        <v>100000</v>
      </c>
      <c r="I137" s="4"/>
      <c r="J137" s="4"/>
      <c r="K137" s="4"/>
      <c r="L137" s="5">
        <v>100000</v>
      </c>
      <c r="M137" s="6">
        <v>0</v>
      </c>
      <c r="N137" s="10">
        <v>0</v>
      </c>
      <c r="O137" s="5">
        <v>100000</v>
      </c>
      <c r="P137" s="6">
        <v>0</v>
      </c>
      <c r="Q137" s="10">
        <v>0</v>
      </c>
      <c r="R137" s="26"/>
      <c r="S137" s="26"/>
      <c r="T137" s="26"/>
    </row>
    <row r="138" spans="1:20" s="21" customFormat="1" ht="40.5" x14ac:dyDescent="0.25">
      <c r="A138" s="3">
        <v>57</v>
      </c>
      <c r="B138" s="2">
        <v>327</v>
      </c>
      <c r="C138" s="3">
        <v>91</v>
      </c>
      <c r="D138" s="3">
        <v>0</v>
      </c>
      <c r="E138" s="3">
        <v>99</v>
      </c>
      <c r="F138" s="3">
        <v>51</v>
      </c>
      <c r="G138" s="36" t="s">
        <v>322</v>
      </c>
      <c r="H138" s="37">
        <v>200000</v>
      </c>
      <c r="I138" s="4"/>
      <c r="J138" s="4"/>
      <c r="K138" s="4"/>
      <c r="L138" s="5">
        <v>200000</v>
      </c>
      <c r="M138" s="6">
        <v>0</v>
      </c>
      <c r="N138" s="10">
        <v>0</v>
      </c>
      <c r="O138" s="5">
        <v>200000</v>
      </c>
      <c r="P138" s="6">
        <v>0</v>
      </c>
      <c r="Q138" s="10">
        <v>0</v>
      </c>
      <c r="R138" s="26"/>
      <c r="S138" s="26"/>
      <c r="T138" s="26"/>
    </row>
    <row r="139" spans="1:20" s="21" customFormat="1" x14ac:dyDescent="0.25">
      <c r="A139" s="3">
        <v>58</v>
      </c>
      <c r="B139" s="2">
        <v>328</v>
      </c>
      <c r="C139" s="3">
        <v>73</v>
      </c>
      <c r="D139" s="3">
        <v>0</v>
      </c>
      <c r="E139" s="3">
        <v>4</v>
      </c>
      <c r="F139" s="3">
        <v>51</v>
      </c>
      <c r="G139" s="36" t="s">
        <v>25</v>
      </c>
      <c r="H139" s="37">
        <v>406262430</v>
      </c>
      <c r="I139" s="4"/>
      <c r="J139" s="4"/>
      <c r="K139" s="4"/>
      <c r="L139" s="5">
        <v>406262430</v>
      </c>
      <c r="M139" s="6">
        <v>0</v>
      </c>
      <c r="N139" s="10">
        <v>0</v>
      </c>
      <c r="O139" s="10">
        <v>406262430</v>
      </c>
      <c r="P139" s="10">
        <v>0</v>
      </c>
      <c r="Q139" s="10">
        <v>0</v>
      </c>
      <c r="R139" s="26"/>
      <c r="S139" s="26"/>
      <c r="T139" s="26"/>
    </row>
    <row r="140" spans="1:20" s="21" customFormat="1" ht="27" x14ac:dyDescent="0.25">
      <c r="A140" s="3">
        <v>40</v>
      </c>
      <c r="B140" s="2">
        <v>332</v>
      </c>
      <c r="C140" s="3">
        <v>18</v>
      </c>
      <c r="D140" s="3">
        <v>2</v>
      </c>
      <c r="E140" s="3">
        <v>12</v>
      </c>
      <c r="F140" s="3">
        <v>51</v>
      </c>
      <c r="G140" s="36" t="s">
        <v>669</v>
      </c>
      <c r="H140" s="37">
        <v>171065850</v>
      </c>
      <c r="I140" s="4"/>
      <c r="J140" s="4"/>
      <c r="K140" s="4"/>
      <c r="L140" s="5">
        <v>171065850</v>
      </c>
      <c r="M140" s="6">
        <v>18276546</v>
      </c>
      <c r="N140" s="10">
        <v>18276545</v>
      </c>
      <c r="O140" s="10">
        <v>171065850</v>
      </c>
      <c r="P140" s="10">
        <v>18276546</v>
      </c>
      <c r="Q140" s="10">
        <v>18276545.280000001</v>
      </c>
      <c r="R140" s="26"/>
      <c r="S140" s="26"/>
      <c r="T140" s="26"/>
    </row>
    <row r="141" spans="1:20" s="21" customFormat="1" ht="27" x14ac:dyDescent="0.25">
      <c r="A141" s="3">
        <v>5</v>
      </c>
      <c r="B141" s="2">
        <v>335</v>
      </c>
      <c r="C141" s="3">
        <v>5</v>
      </c>
      <c r="D141" s="3">
        <v>0</v>
      </c>
      <c r="E141" s="3">
        <v>4</v>
      </c>
      <c r="F141" s="3">
        <v>51</v>
      </c>
      <c r="G141" s="36" t="s">
        <v>10</v>
      </c>
      <c r="H141" s="37">
        <v>10085000</v>
      </c>
      <c r="I141" s="4"/>
      <c r="J141" s="4"/>
      <c r="K141" s="4"/>
      <c r="L141" s="5">
        <v>10085000</v>
      </c>
      <c r="M141" s="6">
        <v>0</v>
      </c>
      <c r="N141" s="10">
        <v>0</v>
      </c>
      <c r="O141" s="10">
        <v>10085000</v>
      </c>
      <c r="P141" s="10">
        <v>0</v>
      </c>
      <c r="Q141" s="10">
        <v>0</v>
      </c>
      <c r="R141" s="26"/>
      <c r="S141" s="26"/>
      <c r="T141" s="26"/>
    </row>
    <row r="142" spans="1:20" s="21" customFormat="1" x14ac:dyDescent="0.25">
      <c r="A142" s="3">
        <v>5</v>
      </c>
      <c r="B142" s="2">
        <v>335</v>
      </c>
      <c r="C142" s="3">
        <v>21</v>
      </c>
      <c r="D142" s="3">
        <v>0</v>
      </c>
      <c r="E142" s="3">
        <v>16</v>
      </c>
      <c r="F142" s="3">
        <v>51</v>
      </c>
      <c r="G142" s="36" t="s">
        <v>11</v>
      </c>
      <c r="H142" s="37">
        <v>15000000</v>
      </c>
      <c r="I142" s="4"/>
      <c r="J142" s="4"/>
      <c r="K142" s="4"/>
      <c r="L142" s="5">
        <v>15000000</v>
      </c>
      <c r="M142" s="6">
        <v>0</v>
      </c>
      <c r="N142" s="10">
        <v>0</v>
      </c>
      <c r="O142" s="10">
        <v>15000000</v>
      </c>
      <c r="P142" s="10">
        <v>0</v>
      </c>
      <c r="Q142" s="10">
        <v>0</v>
      </c>
      <c r="R142" s="26"/>
      <c r="S142" s="26"/>
      <c r="T142" s="26"/>
    </row>
    <row r="143" spans="1:20" s="21" customFormat="1" x14ac:dyDescent="0.25">
      <c r="A143" s="3">
        <v>5</v>
      </c>
      <c r="B143" s="2">
        <v>335</v>
      </c>
      <c r="C143" s="3">
        <v>21</v>
      </c>
      <c r="D143" s="3">
        <v>0</v>
      </c>
      <c r="E143" s="3">
        <v>27</v>
      </c>
      <c r="F143" s="3">
        <v>51</v>
      </c>
      <c r="G143" s="36" t="s">
        <v>12</v>
      </c>
      <c r="H143" s="37">
        <v>14000000</v>
      </c>
      <c r="I143" s="4"/>
      <c r="J143" s="4"/>
      <c r="K143" s="4"/>
      <c r="L143" s="5">
        <v>14000000</v>
      </c>
      <c r="M143" s="6">
        <v>0</v>
      </c>
      <c r="N143" s="10">
        <v>0</v>
      </c>
      <c r="O143" s="10">
        <v>14000000</v>
      </c>
      <c r="P143" s="10">
        <v>0</v>
      </c>
      <c r="Q143" s="10">
        <v>0</v>
      </c>
      <c r="R143" s="26"/>
      <c r="S143" s="26"/>
      <c r="T143" s="26"/>
    </row>
    <row r="144" spans="1:20" s="21" customFormat="1" x14ac:dyDescent="0.25">
      <c r="A144" s="3">
        <v>5</v>
      </c>
      <c r="B144" s="2">
        <v>335</v>
      </c>
      <c r="C144" s="3">
        <v>21</v>
      </c>
      <c r="D144" s="3">
        <v>0</v>
      </c>
      <c r="E144" s="3">
        <v>31</v>
      </c>
      <c r="F144" s="3">
        <v>51</v>
      </c>
      <c r="G144" s="36" t="s">
        <v>13</v>
      </c>
      <c r="H144" s="37">
        <v>15000000</v>
      </c>
      <c r="I144" s="4"/>
      <c r="J144" s="4"/>
      <c r="K144" s="4"/>
      <c r="L144" s="5">
        <v>15000000</v>
      </c>
      <c r="M144" s="6">
        <v>0</v>
      </c>
      <c r="N144" s="10">
        <v>0</v>
      </c>
      <c r="O144" s="10">
        <v>15000000</v>
      </c>
      <c r="P144" s="10">
        <v>0</v>
      </c>
      <c r="Q144" s="10">
        <v>0</v>
      </c>
      <c r="R144" s="26"/>
      <c r="S144" s="26"/>
      <c r="T144" s="26"/>
    </row>
    <row r="145" spans="1:23" s="27" customFormat="1" ht="27" x14ac:dyDescent="0.25">
      <c r="A145" s="3">
        <v>72</v>
      </c>
      <c r="B145" s="2">
        <v>337</v>
      </c>
      <c r="C145" s="3">
        <v>17</v>
      </c>
      <c r="D145" s="3">
        <v>0</v>
      </c>
      <c r="E145" s="3">
        <v>1</v>
      </c>
      <c r="F145" s="3">
        <v>51</v>
      </c>
      <c r="G145" s="36" t="s">
        <v>53</v>
      </c>
      <c r="H145" s="37">
        <v>50000000</v>
      </c>
      <c r="I145" s="4"/>
      <c r="J145" s="4"/>
      <c r="K145" s="4"/>
      <c r="L145" s="5">
        <v>50000000</v>
      </c>
      <c r="M145" s="6">
        <v>0</v>
      </c>
      <c r="N145" s="10">
        <v>0</v>
      </c>
      <c r="O145" s="5">
        <v>50000000</v>
      </c>
      <c r="P145" s="6">
        <v>0</v>
      </c>
      <c r="Q145" s="10">
        <v>0</v>
      </c>
      <c r="R145" s="26"/>
      <c r="S145" s="26"/>
      <c r="T145" s="26"/>
      <c r="U145" s="21"/>
      <c r="V145" s="21"/>
      <c r="W145" s="21"/>
    </row>
    <row r="146" spans="1:23" s="27" customFormat="1" ht="27" x14ac:dyDescent="0.25">
      <c r="A146" s="3">
        <v>72</v>
      </c>
      <c r="B146" s="2">
        <v>337</v>
      </c>
      <c r="C146" s="3">
        <v>18</v>
      </c>
      <c r="D146" s="3">
        <v>0</v>
      </c>
      <c r="E146" s="3">
        <v>1</v>
      </c>
      <c r="F146" s="3">
        <v>51</v>
      </c>
      <c r="G146" s="36" t="s">
        <v>54</v>
      </c>
      <c r="H146" s="37">
        <v>7500000</v>
      </c>
      <c r="I146" s="4"/>
      <c r="J146" s="4"/>
      <c r="K146" s="4"/>
      <c r="L146" s="5">
        <v>7500000</v>
      </c>
      <c r="M146" s="6">
        <v>0</v>
      </c>
      <c r="N146" s="10">
        <v>0</v>
      </c>
      <c r="O146" s="5">
        <v>7500000</v>
      </c>
      <c r="P146" s="6">
        <v>0</v>
      </c>
      <c r="Q146" s="10">
        <v>0</v>
      </c>
      <c r="R146" s="26"/>
      <c r="S146" s="26"/>
      <c r="T146" s="26"/>
      <c r="U146" s="21"/>
      <c r="V146" s="21"/>
      <c r="W146" s="21"/>
    </row>
    <row r="147" spans="1:23" s="27" customFormat="1" ht="27" x14ac:dyDescent="0.25">
      <c r="A147" s="3">
        <v>72</v>
      </c>
      <c r="B147" s="2">
        <v>337</v>
      </c>
      <c r="C147" s="3">
        <v>18</v>
      </c>
      <c r="D147" s="3">
        <v>1</v>
      </c>
      <c r="E147" s="3">
        <v>4</v>
      </c>
      <c r="F147" s="3">
        <v>51</v>
      </c>
      <c r="G147" s="36" t="s">
        <v>55</v>
      </c>
      <c r="H147" s="37">
        <v>11300000</v>
      </c>
      <c r="I147" s="4"/>
      <c r="J147" s="4"/>
      <c r="K147" s="4"/>
      <c r="L147" s="5">
        <v>11300000</v>
      </c>
      <c r="M147" s="6">
        <v>0</v>
      </c>
      <c r="N147" s="10">
        <v>0</v>
      </c>
      <c r="O147" s="5">
        <v>11300000</v>
      </c>
      <c r="P147" s="6">
        <v>0</v>
      </c>
      <c r="Q147" s="10">
        <v>0</v>
      </c>
      <c r="R147" s="26"/>
      <c r="S147" s="26"/>
      <c r="T147" s="26"/>
      <c r="U147" s="21"/>
      <c r="V147" s="21"/>
      <c r="W147" s="21"/>
    </row>
    <row r="148" spans="1:23" s="21" customFormat="1" ht="27" x14ac:dyDescent="0.25">
      <c r="A148" s="3">
        <v>41</v>
      </c>
      <c r="B148" s="2">
        <v>343</v>
      </c>
      <c r="C148" s="3">
        <v>44</v>
      </c>
      <c r="D148" s="3">
        <v>0</v>
      </c>
      <c r="E148" s="3">
        <v>1</v>
      </c>
      <c r="F148" s="3">
        <v>51</v>
      </c>
      <c r="G148" s="36" t="s">
        <v>132</v>
      </c>
      <c r="H148" s="37">
        <v>57030000</v>
      </c>
      <c r="I148" s="4"/>
      <c r="J148" s="4"/>
      <c r="K148" s="4"/>
      <c r="L148" s="5">
        <v>57030000</v>
      </c>
      <c r="M148" s="6">
        <v>52330000</v>
      </c>
      <c r="N148" s="10">
        <v>0</v>
      </c>
      <c r="O148" s="5">
        <v>57030000</v>
      </c>
      <c r="P148" s="6">
        <v>52330000</v>
      </c>
      <c r="Q148" s="10">
        <v>0</v>
      </c>
      <c r="R148" s="26"/>
      <c r="S148" s="26"/>
      <c r="T148" s="26"/>
    </row>
    <row r="149" spans="1:23" s="21" customFormat="1" x14ac:dyDescent="0.25">
      <c r="A149" s="3">
        <v>25</v>
      </c>
      <c r="B149" s="2">
        <v>347</v>
      </c>
      <c r="C149" s="3">
        <v>8</v>
      </c>
      <c r="D149" s="3">
        <v>0</v>
      </c>
      <c r="E149" s="3">
        <v>1</v>
      </c>
      <c r="F149" s="3">
        <v>51</v>
      </c>
      <c r="G149" s="36" t="s">
        <v>14</v>
      </c>
      <c r="H149" s="37">
        <v>1000000</v>
      </c>
      <c r="I149" s="4"/>
      <c r="J149" s="4"/>
      <c r="K149" s="4"/>
      <c r="L149" s="5">
        <v>1000000</v>
      </c>
      <c r="M149" s="6">
        <v>1000000</v>
      </c>
      <c r="N149" s="10">
        <v>0</v>
      </c>
      <c r="O149" s="5">
        <v>1000000</v>
      </c>
      <c r="P149" s="6">
        <v>1000000</v>
      </c>
      <c r="Q149" s="10">
        <v>0</v>
      </c>
      <c r="R149" s="26"/>
      <c r="S149" s="26"/>
      <c r="T149" s="26"/>
    </row>
    <row r="150" spans="1:23" s="21" customFormat="1" ht="27" x14ac:dyDescent="0.25">
      <c r="A150" s="3">
        <v>25</v>
      </c>
      <c r="B150" s="2">
        <v>347</v>
      </c>
      <c r="C150" s="3">
        <v>71</v>
      </c>
      <c r="D150" s="3">
        <v>0</v>
      </c>
      <c r="E150" s="3">
        <v>1</v>
      </c>
      <c r="F150" s="3">
        <v>51</v>
      </c>
      <c r="G150" s="36" t="s">
        <v>243</v>
      </c>
      <c r="H150" s="37">
        <v>10011945</v>
      </c>
      <c r="I150" s="4"/>
      <c r="J150" s="4"/>
      <c r="K150" s="4"/>
      <c r="L150" s="5">
        <v>10011945</v>
      </c>
      <c r="M150" s="6">
        <v>0</v>
      </c>
      <c r="N150" s="10">
        <v>0</v>
      </c>
      <c r="O150" s="5">
        <v>10011945</v>
      </c>
      <c r="P150" s="6">
        <v>0</v>
      </c>
      <c r="Q150" s="10">
        <v>0</v>
      </c>
      <c r="R150" s="26"/>
      <c r="S150" s="26"/>
      <c r="T150" s="26"/>
    </row>
    <row r="151" spans="1:23" s="21" customFormat="1" ht="27" x14ac:dyDescent="0.25">
      <c r="A151" s="3">
        <v>25</v>
      </c>
      <c r="B151" s="2">
        <v>347</v>
      </c>
      <c r="C151" s="3">
        <v>71</v>
      </c>
      <c r="D151" s="3">
        <v>0</v>
      </c>
      <c r="E151" s="3">
        <v>2</v>
      </c>
      <c r="F151" s="3">
        <v>51</v>
      </c>
      <c r="G151" s="36" t="s">
        <v>242</v>
      </c>
      <c r="H151" s="37">
        <v>2152568</v>
      </c>
      <c r="I151" s="4"/>
      <c r="J151" s="4"/>
      <c r="K151" s="4"/>
      <c r="L151" s="5">
        <v>2152568</v>
      </c>
      <c r="M151" s="6">
        <v>2152568</v>
      </c>
      <c r="N151" s="10">
        <v>0</v>
      </c>
      <c r="O151" s="5">
        <v>2152568</v>
      </c>
      <c r="P151" s="6">
        <v>2152568</v>
      </c>
      <c r="Q151" s="10">
        <v>0</v>
      </c>
      <c r="R151" s="26"/>
      <c r="S151" s="26"/>
      <c r="T151" s="26"/>
    </row>
    <row r="152" spans="1:23" s="21" customFormat="1" x14ac:dyDescent="0.25">
      <c r="A152" s="3">
        <v>25</v>
      </c>
      <c r="B152" s="2">
        <v>347</v>
      </c>
      <c r="C152" s="3">
        <v>71</v>
      </c>
      <c r="D152" s="3">
        <v>0</v>
      </c>
      <c r="E152" s="3">
        <v>4</v>
      </c>
      <c r="F152" s="3">
        <v>51</v>
      </c>
      <c r="G152" s="36" t="s">
        <v>246</v>
      </c>
      <c r="H152" s="37">
        <v>2002389</v>
      </c>
      <c r="I152" s="4"/>
      <c r="J152" s="4"/>
      <c r="K152" s="4"/>
      <c r="L152" s="5">
        <v>2002389</v>
      </c>
      <c r="M152" s="6">
        <v>2002389</v>
      </c>
      <c r="N152" s="10">
        <v>0</v>
      </c>
      <c r="O152" s="5">
        <v>2002389</v>
      </c>
      <c r="P152" s="6">
        <v>2002389</v>
      </c>
      <c r="Q152" s="10">
        <v>0</v>
      </c>
      <c r="R152" s="26"/>
      <c r="S152" s="26"/>
      <c r="T152" s="26"/>
    </row>
    <row r="153" spans="1:23" s="21" customFormat="1" x14ac:dyDescent="0.25">
      <c r="A153" s="3">
        <v>25</v>
      </c>
      <c r="B153" s="2">
        <v>347</v>
      </c>
      <c r="C153" s="3">
        <v>72</v>
      </c>
      <c r="D153" s="3">
        <v>0</v>
      </c>
      <c r="E153" s="3">
        <v>1</v>
      </c>
      <c r="F153" s="3">
        <v>51</v>
      </c>
      <c r="G153" s="36" t="s">
        <v>235</v>
      </c>
      <c r="H153" s="37">
        <v>3146611</v>
      </c>
      <c r="I153" s="4"/>
      <c r="J153" s="4"/>
      <c r="K153" s="4"/>
      <c r="L153" s="5">
        <v>3146611</v>
      </c>
      <c r="M153" s="6">
        <v>3146611</v>
      </c>
      <c r="N153" s="10">
        <v>0</v>
      </c>
      <c r="O153" s="10">
        <v>3146611</v>
      </c>
      <c r="P153" s="10">
        <v>3146611</v>
      </c>
      <c r="Q153" s="10">
        <v>0</v>
      </c>
      <c r="R153" s="26"/>
      <c r="S153" s="26"/>
      <c r="T153" s="26"/>
    </row>
    <row r="154" spans="1:23" s="21" customFormat="1" x14ac:dyDescent="0.25">
      <c r="A154" s="3">
        <v>25</v>
      </c>
      <c r="B154" s="2">
        <v>347</v>
      </c>
      <c r="C154" s="3">
        <v>72</v>
      </c>
      <c r="D154" s="3">
        <v>0</v>
      </c>
      <c r="E154" s="3">
        <v>2</v>
      </c>
      <c r="F154" s="3">
        <v>51</v>
      </c>
      <c r="G154" s="36" t="s">
        <v>239</v>
      </c>
      <c r="H154" s="37">
        <v>10298001</v>
      </c>
      <c r="I154" s="4"/>
      <c r="J154" s="4"/>
      <c r="K154" s="4"/>
      <c r="L154" s="5">
        <v>10298001</v>
      </c>
      <c r="M154" s="6">
        <v>298001</v>
      </c>
      <c r="N154" s="10">
        <v>0</v>
      </c>
      <c r="O154" s="10">
        <v>10298001</v>
      </c>
      <c r="P154" s="10">
        <v>298001</v>
      </c>
      <c r="Q154" s="10">
        <v>0</v>
      </c>
      <c r="R154" s="26"/>
      <c r="S154" s="26"/>
      <c r="T154" s="26"/>
    </row>
    <row r="155" spans="1:23" s="21" customFormat="1" ht="27" x14ac:dyDescent="0.25">
      <c r="A155" s="3">
        <v>10</v>
      </c>
      <c r="B155" s="2">
        <v>360</v>
      </c>
      <c r="C155" s="3">
        <v>16</v>
      </c>
      <c r="D155" s="3">
        <v>0</v>
      </c>
      <c r="E155" s="3">
        <v>8</v>
      </c>
      <c r="F155" s="3">
        <v>51</v>
      </c>
      <c r="G155" s="36" t="s">
        <v>391</v>
      </c>
      <c r="H155" s="37">
        <v>750000</v>
      </c>
      <c r="I155" s="4"/>
      <c r="J155" s="4"/>
      <c r="K155" s="4"/>
      <c r="L155" s="5">
        <v>750000</v>
      </c>
      <c r="M155" s="6">
        <v>0</v>
      </c>
      <c r="N155" s="10">
        <v>0</v>
      </c>
      <c r="O155" s="5">
        <v>750000</v>
      </c>
      <c r="P155" s="5">
        <v>0</v>
      </c>
      <c r="Q155" s="5">
        <v>0</v>
      </c>
      <c r="R155" s="26"/>
      <c r="S155" s="26"/>
      <c r="T155" s="26"/>
    </row>
    <row r="156" spans="1:23" s="21" customFormat="1" x14ac:dyDescent="0.25">
      <c r="A156" s="3">
        <v>10</v>
      </c>
      <c r="B156" s="2">
        <v>360</v>
      </c>
      <c r="C156" s="3">
        <v>16</v>
      </c>
      <c r="D156" s="3">
        <v>0</v>
      </c>
      <c r="E156" s="3">
        <v>8</v>
      </c>
      <c r="F156" s="3">
        <v>52</v>
      </c>
      <c r="G156" s="36" t="s">
        <v>392</v>
      </c>
      <c r="H156" s="37">
        <v>1000000</v>
      </c>
      <c r="I156" s="4"/>
      <c r="J156" s="4"/>
      <c r="K156" s="4"/>
      <c r="L156" s="5">
        <v>1000000</v>
      </c>
      <c r="M156" s="6">
        <v>0</v>
      </c>
      <c r="N156" s="10">
        <v>0</v>
      </c>
      <c r="O156" s="5">
        <v>1000000</v>
      </c>
      <c r="P156" s="5">
        <v>0</v>
      </c>
      <c r="Q156" s="5">
        <v>0</v>
      </c>
      <c r="R156" s="26"/>
      <c r="S156" s="26"/>
      <c r="T156" s="26"/>
    </row>
    <row r="157" spans="1:23" s="21" customFormat="1" ht="27" x14ac:dyDescent="0.25">
      <c r="A157" s="3">
        <v>10</v>
      </c>
      <c r="B157" s="2">
        <v>360</v>
      </c>
      <c r="C157" s="3">
        <v>16</v>
      </c>
      <c r="D157" s="3">
        <v>0</v>
      </c>
      <c r="E157" s="3">
        <v>8</v>
      </c>
      <c r="F157" s="3">
        <v>53</v>
      </c>
      <c r="G157" s="36" t="s">
        <v>393</v>
      </c>
      <c r="H157" s="37">
        <v>100000</v>
      </c>
      <c r="I157" s="4"/>
      <c r="J157" s="4"/>
      <c r="K157" s="4"/>
      <c r="L157" s="5">
        <v>100000</v>
      </c>
      <c r="M157" s="6">
        <v>0</v>
      </c>
      <c r="N157" s="10">
        <v>0</v>
      </c>
      <c r="O157" s="5">
        <v>100000</v>
      </c>
      <c r="P157" s="5">
        <v>0</v>
      </c>
      <c r="Q157" s="5">
        <v>0</v>
      </c>
      <c r="R157" s="26"/>
      <c r="S157" s="26"/>
      <c r="T157" s="26"/>
    </row>
    <row r="158" spans="1:23" s="21" customFormat="1" x14ac:dyDescent="0.25">
      <c r="A158" s="3">
        <v>10</v>
      </c>
      <c r="B158" s="2">
        <v>360</v>
      </c>
      <c r="C158" s="3">
        <v>16</v>
      </c>
      <c r="D158" s="3">
        <v>0</v>
      </c>
      <c r="E158" s="3">
        <v>8</v>
      </c>
      <c r="F158" s="3">
        <v>54</v>
      </c>
      <c r="G158" s="36" t="s">
        <v>394</v>
      </c>
      <c r="H158" s="37">
        <v>100000</v>
      </c>
      <c r="I158" s="4"/>
      <c r="J158" s="4"/>
      <c r="K158" s="4"/>
      <c r="L158" s="5">
        <v>100000</v>
      </c>
      <c r="M158" s="6">
        <v>0</v>
      </c>
      <c r="N158" s="10">
        <v>0</v>
      </c>
      <c r="O158" s="5">
        <v>100000</v>
      </c>
      <c r="P158" s="5">
        <v>0</v>
      </c>
      <c r="Q158" s="5">
        <v>0</v>
      </c>
      <c r="R158" s="26"/>
      <c r="S158" s="26"/>
      <c r="T158" s="26"/>
    </row>
    <row r="159" spans="1:23" s="21" customFormat="1" ht="27" x14ac:dyDescent="0.25">
      <c r="A159" s="3">
        <v>10</v>
      </c>
      <c r="B159" s="2">
        <v>360</v>
      </c>
      <c r="C159" s="3">
        <v>16</v>
      </c>
      <c r="D159" s="3">
        <v>0</v>
      </c>
      <c r="E159" s="3">
        <v>8</v>
      </c>
      <c r="F159" s="3">
        <v>55</v>
      </c>
      <c r="G159" s="36" t="s">
        <v>395</v>
      </c>
      <c r="H159" s="37">
        <v>750000</v>
      </c>
      <c r="I159" s="4"/>
      <c r="J159" s="4"/>
      <c r="K159" s="4"/>
      <c r="L159" s="5">
        <v>750000</v>
      </c>
      <c r="M159" s="6">
        <v>0</v>
      </c>
      <c r="N159" s="10">
        <v>0</v>
      </c>
      <c r="O159" s="5">
        <v>750000</v>
      </c>
      <c r="P159" s="5">
        <v>0</v>
      </c>
      <c r="Q159" s="5">
        <v>0</v>
      </c>
      <c r="R159" s="26"/>
      <c r="S159" s="26"/>
      <c r="T159" s="26"/>
    </row>
    <row r="160" spans="1:23" s="21" customFormat="1" ht="27" x14ac:dyDescent="0.25">
      <c r="A160" s="3">
        <v>10</v>
      </c>
      <c r="B160" s="2">
        <v>360</v>
      </c>
      <c r="C160" s="3">
        <v>16</v>
      </c>
      <c r="D160" s="3">
        <v>0</v>
      </c>
      <c r="E160" s="3">
        <v>8</v>
      </c>
      <c r="F160" s="3">
        <v>56</v>
      </c>
      <c r="G160" s="36" t="s">
        <v>396</v>
      </c>
      <c r="H160" s="37">
        <v>1250000</v>
      </c>
      <c r="I160" s="4"/>
      <c r="J160" s="4"/>
      <c r="K160" s="4"/>
      <c r="L160" s="5">
        <v>1250000</v>
      </c>
      <c r="M160" s="6">
        <v>0</v>
      </c>
      <c r="N160" s="10">
        <v>0</v>
      </c>
      <c r="O160" s="5">
        <v>1250000</v>
      </c>
      <c r="P160" s="5">
        <v>0</v>
      </c>
      <c r="Q160" s="5">
        <v>0</v>
      </c>
      <c r="R160" s="26"/>
      <c r="S160" s="26"/>
      <c r="T160" s="26"/>
    </row>
    <row r="161" spans="1:86" s="21" customFormat="1" ht="27" x14ac:dyDescent="0.25">
      <c r="A161" s="3">
        <v>10</v>
      </c>
      <c r="B161" s="2">
        <v>360</v>
      </c>
      <c r="C161" s="3">
        <v>16</v>
      </c>
      <c r="D161" s="3">
        <v>0</v>
      </c>
      <c r="E161" s="3">
        <v>8</v>
      </c>
      <c r="F161" s="3">
        <v>57</v>
      </c>
      <c r="G161" s="36" t="s">
        <v>397</v>
      </c>
      <c r="H161" s="37">
        <v>750000</v>
      </c>
      <c r="I161" s="4"/>
      <c r="J161" s="4"/>
      <c r="K161" s="4"/>
      <c r="L161" s="5">
        <v>750000</v>
      </c>
      <c r="M161" s="6">
        <v>0</v>
      </c>
      <c r="N161" s="10">
        <v>0</v>
      </c>
      <c r="O161" s="5">
        <v>750000</v>
      </c>
      <c r="P161" s="5">
        <v>0</v>
      </c>
      <c r="Q161" s="5">
        <v>0</v>
      </c>
      <c r="R161" s="26"/>
      <c r="S161" s="26"/>
      <c r="T161" s="26"/>
    </row>
    <row r="162" spans="1:86" s="21" customFormat="1" x14ac:dyDescent="0.25">
      <c r="A162" s="3">
        <v>10</v>
      </c>
      <c r="B162" s="2">
        <v>360</v>
      </c>
      <c r="C162" s="3">
        <v>16</v>
      </c>
      <c r="D162" s="3">
        <v>0</v>
      </c>
      <c r="E162" s="3">
        <v>8</v>
      </c>
      <c r="F162" s="3">
        <v>58</v>
      </c>
      <c r="G162" s="36" t="s">
        <v>398</v>
      </c>
      <c r="H162" s="37">
        <v>400000</v>
      </c>
      <c r="I162" s="4"/>
      <c r="J162" s="4"/>
      <c r="K162" s="4"/>
      <c r="L162" s="5">
        <v>400000</v>
      </c>
      <c r="M162" s="6">
        <v>0</v>
      </c>
      <c r="N162" s="10">
        <v>0</v>
      </c>
      <c r="O162" s="5">
        <v>400000</v>
      </c>
      <c r="P162" s="5">
        <v>0</v>
      </c>
      <c r="Q162" s="5">
        <v>0</v>
      </c>
      <c r="R162" s="26"/>
      <c r="S162" s="26"/>
      <c r="T162" s="26"/>
    </row>
    <row r="163" spans="1:86" s="21" customFormat="1" ht="27" x14ac:dyDescent="0.25">
      <c r="A163" s="3">
        <v>10</v>
      </c>
      <c r="B163" s="2">
        <v>360</v>
      </c>
      <c r="C163" s="3">
        <v>16</v>
      </c>
      <c r="D163" s="3">
        <v>0</v>
      </c>
      <c r="E163" s="3">
        <v>8</v>
      </c>
      <c r="F163" s="3">
        <v>60</v>
      </c>
      <c r="G163" s="36" t="s">
        <v>670</v>
      </c>
      <c r="H163" s="37">
        <v>150000</v>
      </c>
      <c r="I163" s="4"/>
      <c r="J163" s="4"/>
      <c r="K163" s="4"/>
      <c r="L163" s="5">
        <v>150000</v>
      </c>
      <c r="M163" s="6">
        <v>1176000</v>
      </c>
      <c r="N163" s="10">
        <v>1167793</v>
      </c>
      <c r="O163" s="5">
        <v>150000</v>
      </c>
      <c r="P163" s="5">
        <v>1176000</v>
      </c>
      <c r="Q163" s="5">
        <v>1167792.98</v>
      </c>
      <c r="R163" s="26"/>
      <c r="S163" s="26"/>
      <c r="T163" s="26"/>
    </row>
    <row r="164" spans="1:86" s="21" customFormat="1" ht="27" x14ac:dyDescent="0.25">
      <c r="A164" s="3">
        <v>10</v>
      </c>
      <c r="B164" s="2">
        <v>360</v>
      </c>
      <c r="C164" s="3">
        <v>16</v>
      </c>
      <c r="D164" s="3">
        <v>0</v>
      </c>
      <c r="E164" s="3">
        <v>8</v>
      </c>
      <c r="F164" s="3">
        <v>61</v>
      </c>
      <c r="G164" s="36" t="s">
        <v>399</v>
      </c>
      <c r="H164" s="37">
        <v>750000</v>
      </c>
      <c r="I164" s="4"/>
      <c r="J164" s="4"/>
      <c r="K164" s="4"/>
      <c r="L164" s="5">
        <v>750000</v>
      </c>
      <c r="M164" s="6">
        <v>0</v>
      </c>
      <c r="N164" s="10">
        <v>0</v>
      </c>
      <c r="O164" s="5">
        <v>750000</v>
      </c>
      <c r="P164" s="5">
        <v>0</v>
      </c>
      <c r="Q164" s="5">
        <v>0</v>
      </c>
      <c r="R164" s="26"/>
      <c r="S164" s="26"/>
      <c r="T164" s="26"/>
    </row>
    <row r="165" spans="1:86" s="21" customFormat="1" ht="27" x14ac:dyDescent="0.25">
      <c r="A165" s="3">
        <v>10</v>
      </c>
      <c r="B165" s="2">
        <v>360</v>
      </c>
      <c r="C165" s="3">
        <v>16</v>
      </c>
      <c r="D165" s="3">
        <v>0</v>
      </c>
      <c r="E165" s="3">
        <v>8</v>
      </c>
      <c r="F165" s="3">
        <v>62</v>
      </c>
      <c r="G165" s="36" t="s">
        <v>400</v>
      </c>
      <c r="H165" s="37">
        <v>1000000</v>
      </c>
      <c r="I165" s="4"/>
      <c r="J165" s="4"/>
      <c r="K165" s="4"/>
      <c r="L165" s="5">
        <v>1000000</v>
      </c>
      <c r="M165" s="6">
        <v>0</v>
      </c>
      <c r="N165" s="10">
        <v>0</v>
      </c>
      <c r="O165" s="5">
        <v>1000000</v>
      </c>
      <c r="P165" s="5">
        <v>0</v>
      </c>
      <c r="Q165" s="5">
        <v>0</v>
      </c>
      <c r="R165" s="26"/>
      <c r="S165" s="26"/>
      <c r="T165" s="26"/>
    </row>
    <row r="166" spans="1:86" s="21" customFormat="1" ht="27" x14ac:dyDescent="0.25">
      <c r="A166" s="3">
        <v>10</v>
      </c>
      <c r="B166" s="2">
        <v>360</v>
      </c>
      <c r="C166" s="3">
        <v>16</v>
      </c>
      <c r="D166" s="3">
        <v>0</v>
      </c>
      <c r="E166" s="3">
        <v>8</v>
      </c>
      <c r="F166" s="3">
        <v>63</v>
      </c>
      <c r="G166" s="36" t="s">
        <v>401</v>
      </c>
      <c r="H166" s="37">
        <v>500000</v>
      </c>
      <c r="I166" s="4"/>
      <c r="J166" s="4"/>
      <c r="K166" s="4"/>
      <c r="L166" s="5">
        <v>500000</v>
      </c>
      <c r="M166" s="6">
        <v>0</v>
      </c>
      <c r="N166" s="10">
        <v>0</v>
      </c>
      <c r="O166" s="5">
        <v>500000</v>
      </c>
      <c r="P166" s="5">
        <v>0</v>
      </c>
      <c r="Q166" s="5">
        <v>0</v>
      </c>
      <c r="R166" s="26"/>
      <c r="S166" s="26"/>
      <c r="T166" s="26"/>
    </row>
    <row r="167" spans="1:86" s="21" customFormat="1" ht="27" x14ac:dyDescent="0.25">
      <c r="A167" s="3">
        <v>10</v>
      </c>
      <c r="B167" s="2">
        <v>360</v>
      </c>
      <c r="C167" s="3">
        <v>16</v>
      </c>
      <c r="D167" s="3">
        <v>0</v>
      </c>
      <c r="E167" s="3">
        <v>8</v>
      </c>
      <c r="F167" s="3">
        <v>64</v>
      </c>
      <c r="G167" s="36" t="s">
        <v>402</v>
      </c>
      <c r="H167" s="37">
        <v>1000000</v>
      </c>
      <c r="I167" s="4"/>
      <c r="J167" s="4"/>
      <c r="K167" s="4"/>
      <c r="L167" s="5">
        <v>1000000</v>
      </c>
      <c r="M167" s="6">
        <v>0</v>
      </c>
      <c r="N167" s="10">
        <v>0</v>
      </c>
      <c r="O167" s="5">
        <v>1000000</v>
      </c>
      <c r="P167" s="5">
        <v>0</v>
      </c>
      <c r="Q167" s="5">
        <v>0</v>
      </c>
      <c r="R167" s="26"/>
      <c r="S167" s="26"/>
      <c r="T167" s="26"/>
    </row>
    <row r="168" spans="1:86" s="21" customFormat="1" ht="27" x14ac:dyDescent="0.25">
      <c r="A168" s="3">
        <v>10</v>
      </c>
      <c r="B168" s="2">
        <v>360</v>
      </c>
      <c r="C168" s="3">
        <v>16</v>
      </c>
      <c r="D168" s="3">
        <v>0</v>
      </c>
      <c r="E168" s="3">
        <v>8</v>
      </c>
      <c r="F168" s="3">
        <v>65</v>
      </c>
      <c r="G168" s="36" t="s">
        <v>403</v>
      </c>
      <c r="H168" s="37">
        <v>1000000</v>
      </c>
      <c r="I168" s="4"/>
      <c r="J168" s="4"/>
      <c r="K168" s="4"/>
      <c r="L168" s="5">
        <v>1000000</v>
      </c>
      <c r="M168" s="6">
        <v>0</v>
      </c>
      <c r="N168" s="10">
        <v>0</v>
      </c>
      <c r="O168" s="5">
        <v>1000000</v>
      </c>
      <c r="P168" s="5">
        <v>0</v>
      </c>
      <c r="Q168" s="5">
        <v>0</v>
      </c>
      <c r="R168" s="26"/>
      <c r="S168" s="26"/>
      <c r="T168" s="26"/>
    </row>
    <row r="169" spans="1:86" s="27" customFormat="1" ht="27" x14ac:dyDescent="0.25">
      <c r="A169" s="3">
        <v>52</v>
      </c>
      <c r="B169" s="2">
        <v>363</v>
      </c>
      <c r="C169" s="3">
        <v>36</v>
      </c>
      <c r="D169" s="3">
        <v>0</v>
      </c>
      <c r="E169" s="3">
        <v>6</v>
      </c>
      <c r="F169" s="3">
        <v>53</v>
      </c>
      <c r="G169" s="36" t="s">
        <v>107</v>
      </c>
      <c r="H169" s="37">
        <v>12372474</v>
      </c>
      <c r="I169" s="4"/>
      <c r="J169" s="4"/>
      <c r="K169" s="4"/>
      <c r="L169" s="5">
        <v>12372474</v>
      </c>
      <c r="M169" s="5">
        <v>0</v>
      </c>
      <c r="N169" s="5">
        <v>0</v>
      </c>
      <c r="O169" s="5">
        <v>12372474</v>
      </c>
      <c r="P169" s="5">
        <v>0</v>
      </c>
      <c r="Q169" s="5">
        <v>0</v>
      </c>
      <c r="R169" s="26"/>
      <c r="S169" s="26"/>
      <c r="T169" s="26"/>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row>
    <row r="170" spans="1:86" s="27" customFormat="1" x14ac:dyDescent="0.25">
      <c r="A170" s="3">
        <v>52</v>
      </c>
      <c r="B170" s="2">
        <v>363</v>
      </c>
      <c r="C170" s="3">
        <v>36</v>
      </c>
      <c r="D170" s="3">
        <v>0</v>
      </c>
      <c r="E170" s="3">
        <v>7</v>
      </c>
      <c r="F170" s="3">
        <v>59</v>
      </c>
      <c r="G170" s="36" t="s">
        <v>108</v>
      </c>
      <c r="H170" s="37">
        <v>2474494</v>
      </c>
      <c r="I170" s="4"/>
      <c r="J170" s="4"/>
      <c r="K170" s="4"/>
      <c r="L170" s="5">
        <v>2474494</v>
      </c>
      <c r="M170" s="5">
        <v>0</v>
      </c>
      <c r="N170" s="5">
        <v>0</v>
      </c>
      <c r="O170" s="5">
        <v>2474494</v>
      </c>
      <c r="P170" s="5">
        <v>0</v>
      </c>
      <c r="Q170" s="5">
        <v>0</v>
      </c>
      <c r="R170" s="26"/>
      <c r="S170" s="26"/>
      <c r="T170" s="26"/>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row>
    <row r="171" spans="1:86" s="27" customFormat="1" ht="27" x14ac:dyDescent="0.25">
      <c r="A171" s="3">
        <v>52</v>
      </c>
      <c r="B171" s="2">
        <v>363</v>
      </c>
      <c r="C171" s="3">
        <v>36</v>
      </c>
      <c r="D171" s="3">
        <v>0</v>
      </c>
      <c r="E171" s="3">
        <v>10</v>
      </c>
      <c r="F171" s="3">
        <v>51</v>
      </c>
      <c r="G171" s="36" t="s">
        <v>109</v>
      </c>
      <c r="H171" s="37">
        <v>1134143</v>
      </c>
      <c r="I171" s="4"/>
      <c r="J171" s="4"/>
      <c r="K171" s="4"/>
      <c r="L171" s="14">
        <v>1134143</v>
      </c>
      <c r="M171" s="5">
        <v>0</v>
      </c>
      <c r="N171" s="5">
        <v>0</v>
      </c>
      <c r="O171" s="14">
        <v>1134143</v>
      </c>
      <c r="P171" s="5">
        <v>0</v>
      </c>
      <c r="Q171" s="5">
        <v>0</v>
      </c>
      <c r="R171" s="26"/>
      <c r="S171" s="26"/>
      <c r="T171" s="26"/>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row>
    <row r="172" spans="1:86" s="27" customFormat="1" ht="27" x14ac:dyDescent="0.25">
      <c r="A172" s="3">
        <v>52</v>
      </c>
      <c r="B172" s="2">
        <v>363</v>
      </c>
      <c r="C172" s="3">
        <v>36</v>
      </c>
      <c r="D172" s="3">
        <v>0</v>
      </c>
      <c r="E172" s="3">
        <v>11</v>
      </c>
      <c r="F172" s="3">
        <v>51</v>
      </c>
      <c r="G172" s="36" t="s">
        <v>113</v>
      </c>
      <c r="H172" s="37">
        <v>1825633</v>
      </c>
      <c r="I172" s="4"/>
      <c r="J172" s="4"/>
      <c r="K172" s="4"/>
      <c r="L172" s="5">
        <v>1825633</v>
      </c>
      <c r="M172" s="5">
        <v>0</v>
      </c>
      <c r="N172" s="5">
        <v>0</v>
      </c>
      <c r="O172" s="5">
        <v>1825633</v>
      </c>
      <c r="P172" s="5">
        <v>0</v>
      </c>
      <c r="Q172" s="5">
        <v>0</v>
      </c>
      <c r="R172" s="26"/>
      <c r="S172" s="26"/>
      <c r="T172" s="26"/>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row>
    <row r="173" spans="1:86" s="27" customFormat="1" ht="27" x14ac:dyDescent="0.25">
      <c r="A173" s="3">
        <v>52</v>
      </c>
      <c r="B173" s="2">
        <v>363</v>
      </c>
      <c r="C173" s="3">
        <v>36</v>
      </c>
      <c r="D173" s="3">
        <v>0</v>
      </c>
      <c r="E173" s="3">
        <v>11</v>
      </c>
      <c r="F173" s="3">
        <v>52</v>
      </c>
      <c r="G173" s="36" t="s">
        <v>114</v>
      </c>
      <c r="H173" s="37">
        <v>1005801</v>
      </c>
      <c r="I173" s="4"/>
      <c r="J173" s="4"/>
      <c r="K173" s="4"/>
      <c r="L173" s="5">
        <v>1005801</v>
      </c>
      <c r="M173" s="5">
        <v>0</v>
      </c>
      <c r="N173" s="5">
        <v>0</v>
      </c>
      <c r="O173" s="5">
        <v>1005801</v>
      </c>
      <c r="P173" s="5">
        <v>0</v>
      </c>
      <c r="Q173" s="5">
        <v>0</v>
      </c>
      <c r="R173" s="26"/>
      <c r="S173" s="26"/>
      <c r="T173" s="26"/>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row>
    <row r="174" spans="1:86" s="27" customFormat="1" ht="27" x14ac:dyDescent="0.25">
      <c r="A174" s="3">
        <v>52</v>
      </c>
      <c r="B174" s="2">
        <v>363</v>
      </c>
      <c r="C174" s="3">
        <v>36</v>
      </c>
      <c r="D174" s="3">
        <v>0</v>
      </c>
      <c r="E174" s="3">
        <v>11</v>
      </c>
      <c r="F174" s="3">
        <v>53</v>
      </c>
      <c r="G174" s="36" t="s">
        <v>127</v>
      </c>
      <c r="H174" s="37">
        <v>1907768</v>
      </c>
      <c r="I174" s="4"/>
      <c r="J174" s="4"/>
      <c r="K174" s="4"/>
      <c r="L174" s="5">
        <v>1907768</v>
      </c>
      <c r="M174" s="5">
        <v>0</v>
      </c>
      <c r="N174" s="5">
        <v>0</v>
      </c>
      <c r="O174" s="5">
        <v>1907768</v>
      </c>
      <c r="P174" s="5">
        <v>0</v>
      </c>
      <c r="Q174" s="5">
        <v>0</v>
      </c>
      <c r="R174" s="26"/>
      <c r="S174" s="26"/>
      <c r="T174" s="26"/>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row>
    <row r="175" spans="1:86" s="27" customFormat="1" ht="27" x14ac:dyDescent="0.25">
      <c r="A175" s="3">
        <v>52</v>
      </c>
      <c r="B175" s="2">
        <v>363</v>
      </c>
      <c r="C175" s="3">
        <v>36</v>
      </c>
      <c r="D175" s="3">
        <v>0</v>
      </c>
      <c r="E175" s="3">
        <v>11</v>
      </c>
      <c r="F175" s="3">
        <v>54</v>
      </c>
      <c r="G175" s="36" t="s">
        <v>115</v>
      </c>
      <c r="H175" s="37">
        <v>1500083</v>
      </c>
      <c r="I175" s="4"/>
      <c r="J175" s="4"/>
      <c r="K175" s="4"/>
      <c r="L175" s="5">
        <v>1500083</v>
      </c>
      <c r="M175" s="5">
        <v>0</v>
      </c>
      <c r="N175" s="5">
        <v>0</v>
      </c>
      <c r="O175" s="5">
        <v>1500083</v>
      </c>
      <c r="P175" s="5">
        <v>0</v>
      </c>
      <c r="Q175" s="5">
        <v>0</v>
      </c>
      <c r="R175" s="26"/>
      <c r="S175" s="26"/>
      <c r="T175" s="26"/>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row>
    <row r="176" spans="1:86" s="27" customFormat="1" ht="27" x14ac:dyDescent="0.25">
      <c r="A176" s="3">
        <v>52</v>
      </c>
      <c r="B176" s="2">
        <v>363</v>
      </c>
      <c r="C176" s="3">
        <v>41</v>
      </c>
      <c r="D176" s="3">
        <v>0</v>
      </c>
      <c r="E176" s="3">
        <v>3</v>
      </c>
      <c r="F176" s="3">
        <v>51</v>
      </c>
      <c r="G176" s="36" t="s">
        <v>15</v>
      </c>
      <c r="H176" s="37">
        <v>4693791</v>
      </c>
      <c r="I176" s="4"/>
      <c r="J176" s="4"/>
      <c r="K176" s="4"/>
      <c r="L176" s="5">
        <v>4693791</v>
      </c>
      <c r="M176" s="5">
        <v>21452609</v>
      </c>
      <c r="N176" s="5">
        <v>20556456.34</v>
      </c>
      <c r="O176" s="5">
        <v>4693791</v>
      </c>
      <c r="P176" s="5">
        <v>21452609</v>
      </c>
      <c r="Q176" s="5">
        <v>20556456.34</v>
      </c>
      <c r="R176" s="26"/>
      <c r="S176" s="26"/>
      <c r="T176" s="26"/>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row>
    <row r="177" spans="1:86" s="27" customFormat="1" ht="27" x14ac:dyDescent="0.25">
      <c r="A177" s="3">
        <v>52</v>
      </c>
      <c r="B177" s="2">
        <v>363</v>
      </c>
      <c r="C177" s="3">
        <v>41</v>
      </c>
      <c r="D177" s="3">
        <v>0</v>
      </c>
      <c r="E177" s="3">
        <v>3</v>
      </c>
      <c r="F177" s="3">
        <v>52</v>
      </c>
      <c r="G177" s="36" t="s">
        <v>130</v>
      </c>
      <c r="H177" s="37">
        <v>5770049</v>
      </c>
      <c r="I177" s="4"/>
      <c r="J177" s="4"/>
      <c r="K177" s="4"/>
      <c r="L177" s="5">
        <v>5770049</v>
      </c>
      <c r="M177" s="5">
        <v>0</v>
      </c>
      <c r="N177" s="5">
        <v>0</v>
      </c>
      <c r="O177" s="5">
        <v>5770049</v>
      </c>
      <c r="P177" s="5">
        <v>0</v>
      </c>
      <c r="Q177" s="5">
        <v>0</v>
      </c>
      <c r="R177" s="26"/>
      <c r="S177" s="26"/>
      <c r="T177" s="26"/>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row>
    <row r="178" spans="1:86" s="27" customFormat="1" ht="27" x14ac:dyDescent="0.25">
      <c r="A178" s="3">
        <v>52</v>
      </c>
      <c r="B178" s="2">
        <v>363</v>
      </c>
      <c r="C178" s="3">
        <v>41</v>
      </c>
      <c r="D178" s="3">
        <v>0</v>
      </c>
      <c r="E178" s="3">
        <v>4</v>
      </c>
      <c r="F178" s="3">
        <v>51</v>
      </c>
      <c r="G178" s="36" t="s">
        <v>16</v>
      </c>
      <c r="H178" s="37">
        <v>4152596</v>
      </c>
      <c r="I178" s="4"/>
      <c r="J178" s="4"/>
      <c r="K178" s="4"/>
      <c r="L178" s="5">
        <v>4152596</v>
      </c>
      <c r="M178" s="5">
        <v>24712507</v>
      </c>
      <c r="N178" s="5">
        <v>24374951.02</v>
      </c>
      <c r="O178" s="5">
        <v>4152596</v>
      </c>
      <c r="P178" s="5">
        <v>24712507</v>
      </c>
      <c r="Q178" s="5">
        <v>24374951.02</v>
      </c>
      <c r="R178" s="26"/>
      <c r="S178" s="26"/>
      <c r="T178" s="26"/>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row>
    <row r="179" spans="1:86" s="27" customFormat="1" x14ac:dyDescent="0.25">
      <c r="A179" s="3">
        <v>52</v>
      </c>
      <c r="B179" s="2">
        <v>363</v>
      </c>
      <c r="C179" s="3">
        <v>41</v>
      </c>
      <c r="D179" s="3">
        <v>0</v>
      </c>
      <c r="E179" s="3">
        <v>5</v>
      </c>
      <c r="F179" s="3">
        <v>51</v>
      </c>
      <c r="G179" s="36" t="s">
        <v>118</v>
      </c>
      <c r="H179" s="37">
        <v>4998936</v>
      </c>
      <c r="I179" s="4"/>
      <c r="J179" s="4"/>
      <c r="K179" s="4"/>
      <c r="L179" s="5">
        <v>4998936</v>
      </c>
      <c r="M179" s="5">
        <v>0</v>
      </c>
      <c r="N179" s="5">
        <v>0</v>
      </c>
      <c r="O179" s="5">
        <v>4998936</v>
      </c>
      <c r="P179" s="5">
        <v>0</v>
      </c>
      <c r="Q179" s="5">
        <v>0</v>
      </c>
      <c r="R179" s="26"/>
      <c r="S179" s="26"/>
      <c r="T179" s="26"/>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row>
    <row r="180" spans="1:86" s="27" customFormat="1" ht="27" x14ac:dyDescent="0.25">
      <c r="A180" s="3">
        <v>52</v>
      </c>
      <c r="B180" s="2">
        <v>363</v>
      </c>
      <c r="C180" s="3">
        <v>41</v>
      </c>
      <c r="D180" s="3">
        <v>0</v>
      </c>
      <c r="E180" s="3">
        <v>6</v>
      </c>
      <c r="F180" s="3">
        <v>51</v>
      </c>
      <c r="G180" s="36" t="s">
        <v>121</v>
      </c>
      <c r="H180" s="37">
        <v>5311395</v>
      </c>
      <c r="I180" s="4"/>
      <c r="J180" s="4"/>
      <c r="K180" s="4"/>
      <c r="L180" s="5">
        <v>5311395</v>
      </c>
      <c r="M180" s="5">
        <v>0</v>
      </c>
      <c r="N180" s="5">
        <v>0</v>
      </c>
      <c r="O180" s="5">
        <v>5311395</v>
      </c>
      <c r="P180" s="5">
        <v>0</v>
      </c>
      <c r="Q180" s="5">
        <v>0</v>
      </c>
      <c r="R180" s="26"/>
      <c r="S180" s="26"/>
      <c r="T180" s="26"/>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row>
    <row r="181" spans="1:86" s="27" customFormat="1" x14ac:dyDescent="0.25">
      <c r="A181" s="3">
        <v>52</v>
      </c>
      <c r="B181" s="2">
        <v>363</v>
      </c>
      <c r="C181" s="3">
        <v>41</v>
      </c>
      <c r="D181" s="3">
        <v>0</v>
      </c>
      <c r="E181" s="3">
        <v>7</v>
      </c>
      <c r="F181" s="3">
        <v>51</v>
      </c>
      <c r="G181" s="36" t="s">
        <v>122</v>
      </c>
      <c r="H181" s="37">
        <v>12138349</v>
      </c>
      <c r="I181" s="4"/>
      <c r="J181" s="4"/>
      <c r="K181" s="4"/>
      <c r="L181" s="5">
        <v>12138349</v>
      </c>
      <c r="M181" s="5">
        <v>0</v>
      </c>
      <c r="N181" s="5">
        <v>0</v>
      </c>
      <c r="O181" s="5">
        <v>12138349</v>
      </c>
      <c r="P181" s="5">
        <v>0</v>
      </c>
      <c r="Q181" s="5">
        <v>0</v>
      </c>
      <c r="R181" s="26"/>
      <c r="S181" s="26"/>
      <c r="T181" s="26"/>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row>
    <row r="182" spans="1:86" s="21" customFormat="1" ht="27" x14ac:dyDescent="0.25">
      <c r="A182" s="3">
        <v>45</v>
      </c>
      <c r="B182" s="2">
        <v>372</v>
      </c>
      <c r="C182" s="3">
        <v>17</v>
      </c>
      <c r="D182" s="3">
        <v>0</v>
      </c>
      <c r="E182" s="3">
        <v>12</v>
      </c>
      <c r="F182" s="3">
        <v>51</v>
      </c>
      <c r="G182" s="36" t="s">
        <v>249</v>
      </c>
      <c r="H182" s="37">
        <v>35000000</v>
      </c>
      <c r="I182" s="4"/>
      <c r="J182" s="4"/>
      <c r="K182" s="4"/>
      <c r="L182" s="5">
        <v>35000000</v>
      </c>
      <c r="M182" s="6">
        <v>0</v>
      </c>
      <c r="N182" s="10">
        <v>0</v>
      </c>
      <c r="O182" s="10">
        <v>35000000</v>
      </c>
      <c r="P182" s="10">
        <v>0</v>
      </c>
      <c r="Q182" s="10">
        <v>0</v>
      </c>
      <c r="R182" s="26"/>
      <c r="S182" s="26"/>
      <c r="T182" s="26"/>
    </row>
    <row r="183" spans="1:86" s="21" customFormat="1" ht="40.5" x14ac:dyDescent="0.25">
      <c r="A183" s="3">
        <v>45</v>
      </c>
      <c r="B183" s="2">
        <v>374</v>
      </c>
      <c r="C183" s="3">
        <v>16</v>
      </c>
      <c r="D183" s="3">
        <v>0</v>
      </c>
      <c r="E183" s="3">
        <v>8</v>
      </c>
      <c r="F183" s="3">
        <v>51</v>
      </c>
      <c r="G183" s="36" t="s">
        <v>432</v>
      </c>
      <c r="H183" s="37">
        <v>13600000</v>
      </c>
      <c r="I183" s="4"/>
      <c r="J183" s="4"/>
      <c r="K183" s="4"/>
      <c r="L183" s="5"/>
      <c r="M183" s="6"/>
      <c r="N183" s="10"/>
      <c r="O183" s="10"/>
      <c r="P183" s="10"/>
      <c r="Q183" s="10"/>
      <c r="R183" s="26"/>
      <c r="S183" s="26"/>
      <c r="T183" s="26"/>
    </row>
    <row r="184" spans="1:86" s="21" customFormat="1" x14ac:dyDescent="0.25">
      <c r="A184" s="3">
        <v>45</v>
      </c>
      <c r="B184" s="2">
        <v>374</v>
      </c>
      <c r="C184" s="3">
        <v>16</v>
      </c>
      <c r="D184" s="3">
        <v>0</v>
      </c>
      <c r="E184" s="3">
        <v>84</v>
      </c>
      <c r="F184" s="3">
        <v>60</v>
      </c>
      <c r="G184" s="39" t="s">
        <v>433</v>
      </c>
      <c r="H184" s="37">
        <v>31080500</v>
      </c>
      <c r="I184" s="4"/>
      <c r="J184" s="4"/>
      <c r="K184" s="4"/>
      <c r="L184" s="5"/>
      <c r="M184" s="6"/>
      <c r="N184" s="10"/>
      <c r="O184" s="10"/>
      <c r="P184" s="10"/>
      <c r="Q184" s="10"/>
      <c r="R184" s="26"/>
      <c r="S184" s="26"/>
      <c r="T184" s="26"/>
    </row>
    <row r="185" spans="1:86" s="21" customFormat="1" ht="27" x14ac:dyDescent="0.25">
      <c r="A185" s="3">
        <v>41</v>
      </c>
      <c r="B185" s="2">
        <v>375</v>
      </c>
      <c r="C185" s="3">
        <v>42</v>
      </c>
      <c r="D185" s="3">
        <v>0</v>
      </c>
      <c r="E185" s="3">
        <v>2</v>
      </c>
      <c r="F185" s="3">
        <v>51</v>
      </c>
      <c r="G185" s="36" t="s">
        <v>152</v>
      </c>
      <c r="H185" s="37">
        <v>26510640</v>
      </c>
      <c r="I185" s="4"/>
      <c r="J185" s="4"/>
      <c r="K185" s="4"/>
      <c r="L185" s="5">
        <v>26510640</v>
      </c>
      <c r="M185" s="6">
        <v>0</v>
      </c>
      <c r="N185" s="10">
        <v>0</v>
      </c>
      <c r="O185" s="10">
        <v>26510640</v>
      </c>
      <c r="P185" s="10">
        <v>0</v>
      </c>
      <c r="Q185" s="10">
        <v>0</v>
      </c>
      <c r="R185" s="26"/>
      <c r="S185" s="26"/>
      <c r="T185" s="26"/>
    </row>
    <row r="186" spans="1:86" s="21" customFormat="1" ht="27" x14ac:dyDescent="0.25">
      <c r="A186" s="3">
        <v>41</v>
      </c>
      <c r="B186" s="2">
        <v>375</v>
      </c>
      <c r="C186" s="3">
        <v>42</v>
      </c>
      <c r="D186" s="3">
        <v>0</v>
      </c>
      <c r="E186" s="3">
        <v>3</v>
      </c>
      <c r="F186" s="3">
        <v>51</v>
      </c>
      <c r="G186" s="36" t="s">
        <v>156</v>
      </c>
      <c r="H186" s="37">
        <v>20108070</v>
      </c>
      <c r="I186" s="4"/>
      <c r="J186" s="4"/>
      <c r="K186" s="4"/>
      <c r="L186" s="5">
        <v>20108070</v>
      </c>
      <c r="M186" s="6">
        <v>0</v>
      </c>
      <c r="N186" s="10">
        <v>0</v>
      </c>
      <c r="O186" s="10">
        <v>20108070</v>
      </c>
      <c r="P186" s="10">
        <v>0</v>
      </c>
      <c r="Q186" s="10">
        <v>0</v>
      </c>
      <c r="R186" s="26"/>
      <c r="S186" s="26"/>
      <c r="T186" s="26"/>
    </row>
    <row r="187" spans="1:86" s="21" customFormat="1" ht="27" x14ac:dyDescent="0.25">
      <c r="A187" s="3">
        <v>41</v>
      </c>
      <c r="B187" s="2">
        <v>375</v>
      </c>
      <c r="C187" s="3">
        <v>48</v>
      </c>
      <c r="D187" s="3">
        <v>0</v>
      </c>
      <c r="E187" s="3">
        <v>11</v>
      </c>
      <c r="F187" s="3">
        <v>51</v>
      </c>
      <c r="G187" s="36" t="s">
        <v>159</v>
      </c>
      <c r="H187" s="37">
        <v>836440</v>
      </c>
      <c r="I187" s="4"/>
      <c r="J187" s="4"/>
      <c r="K187" s="4"/>
      <c r="L187" s="5">
        <v>836440</v>
      </c>
      <c r="M187" s="6">
        <v>727703</v>
      </c>
      <c r="N187" s="10">
        <v>0</v>
      </c>
      <c r="O187" s="10">
        <v>836440</v>
      </c>
      <c r="P187" s="10">
        <v>727703</v>
      </c>
      <c r="Q187" s="10">
        <v>0</v>
      </c>
      <c r="R187" s="26"/>
      <c r="S187" s="26"/>
      <c r="T187" s="26"/>
    </row>
    <row r="188" spans="1:86" s="21" customFormat="1" x14ac:dyDescent="0.25">
      <c r="A188" s="3">
        <v>41</v>
      </c>
      <c r="B188" s="2">
        <v>380</v>
      </c>
      <c r="C188" s="3">
        <v>31</v>
      </c>
      <c r="D188" s="3">
        <v>0</v>
      </c>
      <c r="E188" s="3">
        <v>26</v>
      </c>
      <c r="F188" s="3">
        <v>51</v>
      </c>
      <c r="G188" s="36" t="s">
        <v>671</v>
      </c>
      <c r="H188" s="37">
        <v>18185000</v>
      </c>
      <c r="I188" s="4"/>
      <c r="J188" s="4"/>
      <c r="K188" s="4"/>
      <c r="L188" s="5">
        <v>18185000</v>
      </c>
      <c r="M188" s="6">
        <v>11646479</v>
      </c>
      <c r="N188" s="10">
        <v>7724885</v>
      </c>
      <c r="O188" s="10">
        <v>18185000</v>
      </c>
      <c r="P188" s="10">
        <v>11646479</v>
      </c>
      <c r="Q188" s="10">
        <v>7724885.1600000001</v>
      </c>
      <c r="R188" s="26"/>
      <c r="S188" s="26"/>
      <c r="T188" s="26"/>
    </row>
    <row r="189" spans="1:86" s="21" customFormat="1" x14ac:dyDescent="0.25">
      <c r="A189" s="3">
        <v>41</v>
      </c>
      <c r="B189" s="2">
        <v>380</v>
      </c>
      <c r="C189" s="3">
        <v>31</v>
      </c>
      <c r="D189" s="3">
        <v>0</v>
      </c>
      <c r="E189" s="3">
        <v>36</v>
      </c>
      <c r="F189" s="3">
        <v>51</v>
      </c>
      <c r="G189" s="36" t="s">
        <v>145</v>
      </c>
      <c r="H189" s="37">
        <v>15870000</v>
      </c>
      <c r="I189" s="4"/>
      <c r="J189" s="4"/>
      <c r="K189" s="4"/>
      <c r="L189" s="5">
        <v>15870000</v>
      </c>
      <c r="M189" s="6">
        <v>1098124</v>
      </c>
      <c r="N189" s="10">
        <v>0</v>
      </c>
      <c r="O189" s="10">
        <v>15870000</v>
      </c>
      <c r="P189" s="10">
        <v>1098124</v>
      </c>
      <c r="Q189" s="10">
        <v>0</v>
      </c>
      <c r="R189" s="26"/>
      <c r="S189" s="26"/>
      <c r="T189" s="26"/>
    </row>
    <row r="190" spans="1:86" s="21" customFormat="1" x14ac:dyDescent="0.25">
      <c r="A190" s="3">
        <v>41</v>
      </c>
      <c r="B190" s="2">
        <v>380</v>
      </c>
      <c r="C190" s="3">
        <v>31</v>
      </c>
      <c r="D190" s="3">
        <v>0</v>
      </c>
      <c r="E190" s="3">
        <v>38</v>
      </c>
      <c r="F190" s="3">
        <v>51</v>
      </c>
      <c r="G190" s="36" t="s">
        <v>149</v>
      </c>
      <c r="H190" s="37">
        <v>15750000</v>
      </c>
      <c r="I190" s="4"/>
      <c r="J190" s="4"/>
      <c r="K190" s="4"/>
      <c r="L190" s="5">
        <v>15750000</v>
      </c>
      <c r="M190" s="6">
        <v>0</v>
      </c>
      <c r="N190" s="10">
        <v>0</v>
      </c>
      <c r="O190" s="10">
        <v>15750000</v>
      </c>
      <c r="P190" s="10">
        <v>0</v>
      </c>
      <c r="Q190" s="10">
        <v>0</v>
      </c>
      <c r="R190" s="26"/>
      <c r="S190" s="26"/>
      <c r="T190" s="26"/>
    </row>
    <row r="191" spans="1:86" s="21" customFormat="1" ht="27" x14ac:dyDescent="0.25">
      <c r="A191" s="3">
        <v>45</v>
      </c>
      <c r="B191" s="2">
        <v>381</v>
      </c>
      <c r="C191" s="3">
        <v>16</v>
      </c>
      <c r="D191" s="3">
        <v>0</v>
      </c>
      <c r="E191" s="3">
        <v>31</v>
      </c>
      <c r="F191" s="3">
        <v>51</v>
      </c>
      <c r="G191" s="36" t="s">
        <v>405</v>
      </c>
      <c r="H191" s="37">
        <v>17564034</v>
      </c>
      <c r="I191" s="4"/>
      <c r="J191" s="4"/>
      <c r="K191" s="4"/>
      <c r="L191" s="5">
        <v>17564034</v>
      </c>
      <c r="M191" s="6">
        <v>0</v>
      </c>
      <c r="N191" s="10">
        <v>0</v>
      </c>
      <c r="O191" s="10">
        <v>17564034</v>
      </c>
      <c r="P191" s="10">
        <v>0</v>
      </c>
      <c r="Q191" s="10">
        <v>0</v>
      </c>
      <c r="R191" s="26"/>
      <c r="S191" s="26"/>
      <c r="T191" s="26"/>
    </row>
    <row r="192" spans="1:86" s="21" customFormat="1" x14ac:dyDescent="0.25">
      <c r="A192" s="3">
        <v>57</v>
      </c>
      <c r="B192" s="2">
        <v>604</v>
      </c>
      <c r="C192" s="3">
        <v>16</v>
      </c>
      <c r="D192" s="3">
        <v>1</v>
      </c>
      <c r="E192" s="3">
        <v>1</v>
      </c>
      <c r="F192" s="7">
        <v>52</v>
      </c>
      <c r="G192" s="36" t="s">
        <v>18</v>
      </c>
      <c r="H192" s="37">
        <v>100000000</v>
      </c>
      <c r="I192" s="4"/>
      <c r="J192" s="4"/>
      <c r="K192" s="4"/>
      <c r="L192" s="5">
        <v>100000000</v>
      </c>
      <c r="M192" s="5">
        <v>100000000</v>
      </c>
      <c r="N192" s="10">
        <v>0</v>
      </c>
      <c r="O192" s="14">
        <v>100000000</v>
      </c>
      <c r="P192" s="14">
        <v>100000000</v>
      </c>
      <c r="Q192" s="14">
        <v>0</v>
      </c>
      <c r="R192" s="26"/>
      <c r="S192" s="26"/>
      <c r="T192" s="26"/>
    </row>
    <row r="193" spans="1:20" s="21" customFormat="1" ht="27" x14ac:dyDescent="0.25">
      <c r="A193" s="3">
        <v>57</v>
      </c>
      <c r="B193" s="2">
        <v>604</v>
      </c>
      <c r="C193" s="3">
        <v>26</v>
      </c>
      <c r="D193" s="3">
        <v>4</v>
      </c>
      <c r="E193" s="3">
        <v>84</v>
      </c>
      <c r="F193" s="7">
        <v>51</v>
      </c>
      <c r="G193" s="36" t="s">
        <v>507</v>
      </c>
      <c r="H193" s="37"/>
      <c r="I193" s="4"/>
      <c r="J193" s="4"/>
      <c r="K193" s="4">
        <v>1000000</v>
      </c>
      <c r="L193" s="5">
        <v>49250807</v>
      </c>
      <c r="M193" s="6">
        <v>0</v>
      </c>
      <c r="N193" s="10">
        <v>0</v>
      </c>
      <c r="O193" s="17">
        <v>49250807</v>
      </c>
      <c r="P193" s="17">
        <v>0</v>
      </c>
      <c r="Q193" s="17">
        <v>0</v>
      </c>
      <c r="R193" s="26"/>
      <c r="S193" s="26"/>
      <c r="T193" s="26"/>
    </row>
    <row r="194" spans="1:20" s="21" customFormat="1" ht="27" x14ac:dyDescent="0.25">
      <c r="A194" s="3">
        <v>57</v>
      </c>
      <c r="B194" s="2">
        <v>604</v>
      </c>
      <c r="C194" s="3">
        <v>26</v>
      </c>
      <c r="D194" s="3">
        <v>4</v>
      </c>
      <c r="E194" s="3">
        <v>98</v>
      </c>
      <c r="F194" s="7">
        <v>51</v>
      </c>
      <c r="G194" s="36" t="s">
        <v>508</v>
      </c>
      <c r="H194" s="37"/>
      <c r="I194" s="4"/>
      <c r="J194" s="4"/>
      <c r="K194" s="4">
        <v>1000000</v>
      </c>
      <c r="L194" s="5">
        <v>162000000</v>
      </c>
      <c r="M194" s="6">
        <v>0</v>
      </c>
      <c r="N194" s="10">
        <v>0</v>
      </c>
      <c r="O194" s="17">
        <v>162000000</v>
      </c>
      <c r="P194" s="17">
        <v>0</v>
      </c>
      <c r="Q194" s="17">
        <v>0</v>
      </c>
      <c r="R194" s="26"/>
      <c r="S194" s="26"/>
      <c r="T194" s="26"/>
    </row>
    <row r="195" spans="1:20" s="21" customFormat="1" ht="27" x14ac:dyDescent="0.25">
      <c r="A195" s="3">
        <v>57</v>
      </c>
      <c r="B195" s="2">
        <v>604</v>
      </c>
      <c r="C195" s="3">
        <v>26</v>
      </c>
      <c r="D195" s="3">
        <v>5</v>
      </c>
      <c r="E195" s="3">
        <v>27</v>
      </c>
      <c r="F195" s="7">
        <v>51</v>
      </c>
      <c r="G195" s="36" t="s">
        <v>509</v>
      </c>
      <c r="H195" s="37"/>
      <c r="I195" s="4"/>
      <c r="J195" s="4"/>
      <c r="K195" s="4">
        <v>1000000</v>
      </c>
      <c r="L195" s="5">
        <v>43329352</v>
      </c>
      <c r="M195" s="6">
        <v>0</v>
      </c>
      <c r="N195" s="10">
        <v>0</v>
      </c>
      <c r="O195" s="14">
        <v>43329352</v>
      </c>
      <c r="P195" s="14">
        <v>0</v>
      </c>
      <c r="Q195" s="14">
        <v>0</v>
      </c>
      <c r="R195" s="26"/>
      <c r="S195" s="26"/>
      <c r="T195" s="26"/>
    </row>
    <row r="196" spans="1:20" s="21" customFormat="1" ht="27" x14ac:dyDescent="0.25">
      <c r="A196" s="3">
        <v>57</v>
      </c>
      <c r="B196" s="2">
        <v>604</v>
      </c>
      <c r="C196" s="3">
        <v>26</v>
      </c>
      <c r="D196" s="3">
        <v>5</v>
      </c>
      <c r="E196" s="3">
        <v>36</v>
      </c>
      <c r="F196" s="7">
        <v>51</v>
      </c>
      <c r="G196" s="36" t="s">
        <v>510</v>
      </c>
      <c r="H196" s="37"/>
      <c r="I196" s="4"/>
      <c r="J196" s="4"/>
      <c r="K196" s="4">
        <v>1000000</v>
      </c>
      <c r="L196" s="5">
        <v>43428669</v>
      </c>
      <c r="M196" s="6">
        <v>0</v>
      </c>
      <c r="N196" s="10">
        <v>0</v>
      </c>
      <c r="O196" s="14">
        <v>43428669</v>
      </c>
      <c r="P196" s="14">
        <v>0</v>
      </c>
      <c r="Q196" s="14">
        <v>0</v>
      </c>
      <c r="R196" s="26"/>
      <c r="S196" s="26"/>
      <c r="T196" s="26"/>
    </row>
    <row r="197" spans="1:20" s="21" customFormat="1" ht="40.5" x14ac:dyDescent="0.25">
      <c r="A197" s="3">
        <v>57</v>
      </c>
      <c r="B197" s="2">
        <v>604</v>
      </c>
      <c r="C197" s="3">
        <v>26</v>
      </c>
      <c r="D197" s="3">
        <v>5</v>
      </c>
      <c r="E197" s="3">
        <v>82</v>
      </c>
      <c r="F197" s="7">
        <v>51</v>
      </c>
      <c r="G197" s="36" t="s">
        <v>511</v>
      </c>
      <c r="H197" s="37"/>
      <c r="I197" s="4"/>
      <c r="J197" s="4"/>
      <c r="K197" s="4">
        <v>1000000</v>
      </c>
      <c r="L197" s="5">
        <v>72000000</v>
      </c>
      <c r="M197" s="6">
        <v>0</v>
      </c>
      <c r="N197" s="10">
        <v>0</v>
      </c>
      <c r="O197" s="17">
        <v>72000000</v>
      </c>
      <c r="P197" s="17">
        <v>0</v>
      </c>
      <c r="Q197" s="17">
        <v>0</v>
      </c>
      <c r="R197" s="26"/>
      <c r="S197" s="26"/>
      <c r="T197" s="26"/>
    </row>
    <row r="198" spans="1:20" s="21" customFormat="1" ht="27" x14ac:dyDescent="0.25">
      <c r="A198" s="3">
        <v>57</v>
      </c>
      <c r="B198" s="2">
        <v>604</v>
      </c>
      <c r="C198" s="3">
        <v>26</v>
      </c>
      <c r="D198" s="3">
        <v>5</v>
      </c>
      <c r="E198" s="3">
        <v>88</v>
      </c>
      <c r="F198" s="7">
        <v>51</v>
      </c>
      <c r="G198" s="36" t="s">
        <v>512</v>
      </c>
      <c r="H198" s="37"/>
      <c r="I198" s="4"/>
      <c r="J198" s="4"/>
      <c r="K198" s="4">
        <v>1000000</v>
      </c>
      <c r="L198" s="5">
        <v>85038669</v>
      </c>
      <c r="M198" s="6">
        <v>0</v>
      </c>
      <c r="N198" s="10">
        <v>0</v>
      </c>
      <c r="O198" s="17">
        <v>85038669</v>
      </c>
      <c r="P198" s="17">
        <v>0</v>
      </c>
      <c r="Q198" s="17">
        <v>0</v>
      </c>
      <c r="R198" s="26"/>
      <c r="S198" s="26"/>
      <c r="T198" s="26"/>
    </row>
    <row r="199" spans="1:20" s="21" customFormat="1" ht="27" x14ac:dyDescent="0.25">
      <c r="A199" s="3">
        <v>57</v>
      </c>
      <c r="B199" s="2">
        <v>604</v>
      </c>
      <c r="C199" s="3">
        <v>26</v>
      </c>
      <c r="D199" s="3">
        <v>5</v>
      </c>
      <c r="E199" s="3">
        <v>89</v>
      </c>
      <c r="F199" s="7">
        <v>51</v>
      </c>
      <c r="G199" s="36" t="s">
        <v>513</v>
      </c>
      <c r="H199" s="37"/>
      <c r="I199" s="4"/>
      <c r="J199" s="4"/>
      <c r="K199" s="4">
        <v>1000000</v>
      </c>
      <c r="L199" s="5">
        <v>90000000</v>
      </c>
      <c r="M199" s="6">
        <v>0</v>
      </c>
      <c r="N199" s="10">
        <v>0</v>
      </c>
      <c r="O199" s="17">
        <v>90000000</v>
      </c>
      <c r="P199" s="17">
        <v>0</v>
      </c>
      <c r="Q199" s="17">
        <v>0</v>
      </c>
      <c r="R199" s="26"/>
      <c r="S199" s="26"/>
      <c r="T199" s="26"/>
    </row>
    <row r="200" spans="1:20" s="21" customFormat="1" ht="27" x14ac:dyDescent="0.25">
      <c r="A200" s="3">
        <v>57</v>
      </c>
      <c r="B200" s="2">
        <v>604</v>
      </c>
      <c r="C200" s="3">
        <v>26</v>
      </c>
      <c r="D200" s="3">
        <v>5</v>
      </c>
      <c r="E200" s="3">
        <v>90</v>
      </c>
      <c r="F200" s="7">
        <v>51</v>
      </c>
      <c r="G200" s="36" t="s">
        <v>514</v>
      </c>
      <c r="H200" s="37"/>
      <c r="I200" s="4"/>
      <c r="J200" s="4"/>
      <c r="K200" s="4">
        <v>1000000</v>
      </c>
      <c r="L200" s="5">
        <v>90000000</v>
      </c>
      <c r="M200" s="6">
        <v>0</v>
      </c>
      <c r="N200" s="10">
        <v>0</v>
      </c>
      <c r="O200" s="17">
        <v>90000000</v>
      </c>
      <c r="P200" s="17">
        <v>0</v>
      </c>
      <c r="Q200" s="17">
        <v>0</v>
      </c>
      <c r="R200" s="26"/>
      <c r="S200" s="26"/>
      <c r="T200" s="26"/>
    </row>
    <row r="201" spans="1:20" s="21" customFormat="1" ht="27" x14ac:dyDescent="0.25">
      <c r="A201" s="3">
        <v>57</v>
      </c>
      <c r="B201" s="2">
        <v>604</v>
      </c>
      <c r="C201" s="3">
        <v>42</v>
      </c>
      <c r="D201" s="3">
        <v>10</v>
      </c>
      <c r="E201" s="3">
        <v>8</v>
      </c>
      <c r="F201" s="7">
        <v>51</v>
      </c>
      <c r="G201" s="36" t="s">
        <v>515</v>
      </c>
      <c r="H201" s="37"/>
      <c r="I201" s="4"/>
      <c r="J201" s="4"/>
      <c r="K201" s="4">
        <v>1000000</v>
      </c>
      <c r="L201" s="5">
        <v>900000000</v>
      </c>
      <c r="M201" s="6">
        <v>0</v>
      </c>
      <c r="N201" s="10">
        <v>0</v>
      </c>
      <c r="O201" s="14">
        <v>900000000</v>
      </c>
      <c r="P201" s="14">
        <v>0</v>
      </c>
      <c r="Q201" s="14">
        <v>0</v>
      </c>
      <c r="R201" s="26"/>
      <c r="S201" s="26"/>
      <c r="T201" s="26"/>
    </row>
    <row r="202" spans="1:20" s="21" customFormat="1" x14ac:dyDescent="0.25">
      <c r="A202" s="3">
        <v>57</v>
      </c>
      <c r="B202" s="2">
        <v>604</v>
      </c>
      <c r="C202" s="3">
        <v>42</v>
      </c>
      <c r="D202" s="3">
        <v>10</v>
      </c>
      <c r="E202" s="3">
        <v>28</v>
      </c>
      <c r="F202" s="3">
        <v>51</v>
      </c>
      <c r="G202" s="36" t="s">
        <v>518</v>
      </c>
      <c r="H202" s="37">
        <v>1000000</v>
      </c>
      <c r="I202" s="4"/>
      <c r="J202" s="4"/>
      <c r="K202" s="4"/>
      <c r="L202" s="5">
        <v>1000000</v>
      </c>
      <c r="M202" s="6">
        <v>0</v>
      </c>
      <c r="N202" s="10">
        <v>0</v>
      </c>
      <c r="O202" s="14">
        <v>1000000</v>
      </c>
      <c r="P202" s="14">
        <v>0</v>
      </c>
      <c r="Q202" s="14">
        <v>0</v>
      </c>
      <c r="R202" s="26"/>
      <c r="S202" s="26"/>
      <c r="T202" s="26"/>
    </row>
    <row r="203" spans="1:20" s="21" customFormat="1" x14ac:dyDescent="0.25">
      <c r="A203" s="3">
        <v>57</v>
      </c>
      <c r="B203" s="2">
        <v>604</v>
      </c>
      <c r="C203" s="3">
        <v>42</v>
      </c>
      <c r="D203" s="3">
        <v>10</v>
      </c>
      <c r="E203" s="3">
        <v>29</v>
      </c>
      <c r="F203" s="3">
        <v>51</v>
      </c>
      <c r="G203" s="36" t="s">
        <v>521</v>
      </c>
      <c r="H203" s="37">
        <v>1000000</v>
      </c>
      <c r="I203" s="4"/>
      <c r="J203" s="4"/>
      <c r="K203" s="4"/>
      <c r="L203" s="5">
        <v>1000000</v>
      </c>
      <c r="M203" s="6">
        <v>0</v>
      </c>
      <c r="N203" s="10">
        <v>0</v>
      </c>
      <c r="O203" s="14">
        <v>1000000</v>
      </c>
      <c r="P203" s="14">
        <v>0</v>
      </c>
      <c r="Q203" s="14">
        <v>0</v>
      </c>
      <c r="R203" s="26"/>
      <c r="S203" s="26"/>
      <c r="T203" s="26"/>
    </row>
    <row r="204" spans="1:20" s="21" customFormat="1" ht="27" x14ac:dyDescent="0.25">
      <c r="A204" s="3">
        <v>57</v>
      </c>
      <c r="B204" s="2">
        <v>604</v>
      </c>
      <c r="C204" s="3">
        <v>42</v>
      </c>
      <c r="D204" s="3">
        <v>10</v>
      </c>
      <c r="E204" s="3">
        <v>31</v>
      </c>
      <c r="F204" s="3">
        <v>55</v>
      </c>
      <c r="G204" s="36" t="s">
        <v>19</v>
      </c>
      <c r="H204" s="37">
        <v>47203454</v>
      </c>
      <c r="I204" s="4"/>
      <c r="J204" s="4"/>
      <c r="K204" s="4"/>
      <c r="L204" s="5">
        <v>47203454</v>
      </c>
      <c r="M204" s="6">
        <v>96277821</v>
      </c>
      <c r="N204" s="10">
        <v>3627453</v>
      </c>
      <c r="O204" s="14">
        <v>47203454</v>
      </c>
      <c r="P204" s="14">
        <v>96277821</v>
      </c>
      <c r="Q204" s="14">
        <v>3627453</v>
      </c>
      <c r="R204" s="26"/>
      <c r="S204" s="26"/>
      <c r="T204" s="26"/>
    </row>
    <row r="205" spans="1:20" s="21" customFormat="1" x14ac:dyDescent="0.25">
      <c r="A205" s="3">
        <v>57</v>
      </c>
      <c r="B205" s="2">
        <v>604</v>
      </c>
      <c r="C205" s="3">
        <v>42</v>
      </c>
      <c r="D205" s="3">
        <v>10</v>
      </c>
      <c r="E205" s="3">
        <v>34</v>
      </c>
      <c r="F205" s="3">
        <v>51</v>
      </c>
      <c r="G205" s="36" t="s">
        <v>20</v>
      </c>
      <c r="H205" s="37">
        <v>465600000</v>
      </c>
      <c r="I205" s="4"/>
      <c r="J205" s="4"/>
      <c r="K205" s="4"/>
      <c r="L205" s="5">
        <v>465600000</v>
      </c>
      <c r="M205" s="6">
        <v>104351367</v>
      </c>
      <c r="N205" s="10">
        <v>77067351.280000001</v>
      </c>
      <c r="O205" s="14">
        <v>465600000</v>
      </c>
      <c r="P205" s="14">
        <v>104351367</v>
      </c>
      <c r="Q205" s="14">
        <v>77067351.280000001</v>
      </c>
      <c r="R205" s="26"/>
      <c r="S205" s="26"/>
      <c r="T205" s="26"/>
    </row>
    <row r="206" spans="1:20" s="21" customFormat="1" x14ac:dyDescent="0.25">
      <c r="A206" s="3">
        <v>57</v>
      </c>
      <c r="B206" s="2">
        <v>604</v>
      </c>
      <c r="C206" s="3">
        <v>43</v>
      </c>
      <c r="D206" s="3">
        <v>10</v>
      </c>
      <c r="E206" s="3">
        <v>1</v>
      </c>
      <c r="F206" s="3">
        <v>51</v>
      </c>
      <c r="G206" s="36" t="s">
        <v>522</v>
      </c>
      <c r="H206" s="37">
        <v>10000000</v>
      </c>
      <c r="I206" s="4"/>
      <c r="J206" s="4"/>
      <c r="K206" s="4"/>
      <c r="L206" s="5">
        <v>10000000</v>
      </c>
      <c r="M206" s="6">
        <v>0</v>
      </c>
      <c r="N206" s="10">
        <v>0</v>
      </c>
      <c r="O206" s="14">
        <v>10000000</v>
      </c>
      <c r="P206" s="14">
        <v>0</v>
      </c>
      <c r="Q206" s="14">
        <v>0</v>
      </c>
      <c r="R206" s="26"/>
      <c r="S206" s="26"/>
      <c r="T206" s="26"/>
    </row>
    <row r="207" spans="1:20" s="21" customFormat="1" x14ac:dyDescent="0.25">
      <c r="A207" s="3">
        <v>57</v>
      </c>
      <c r="B207" s="2">
        <v>604</v>
      </c>
      <c r="C207" s="3">
        <v>43</v>
      </c>
      <c r="D207" s="3">
        <v>10</v>
      </c>
      <c r="E207" s="3">
        <v>4</v>
      </c>
      <c r="F207" s="3">
        <v>51</v>
      </c>
      <c r="G207" s="36" t="s">
        <v>526</v>
      </c>
      <c r="H207" s="37">
        <v>30000000</v>
      </c>
      <c r="I207" s="4"/>
      <c r="J207" s="4"/>
      <c r="K207" s="4"/>
      <c r="L207" s="5">
        <v>30000000</v>
      </c>
      <c r="M207" s="6">
        <v>0</v>
      </c>
      <c r="N207" s="10">
        <v>0</v>
      </c>
      <c r="O207" s="14">
        <v>30000000</v>
      </c>
      <c r="P207" s="14">
        <v>0</v>
      </c>
      <c r="Q207" s="14">
        <v>0</v>
      </c>
      <c r="R207" s="26"/>
      <c r="S207" s="26"/>
      <c r="T207" s="26"/>
    </row>
    <row r="208" spans="1:20" s="21" customFormat="1" ht="27" x14ac:dyDescent="0.25">
      <c r="A208" s="3">
        <v>57</v>
      </c>
      <c r="B208" s="2">
        <v>604</v>
      </c>
      <c r="C208" s="3">
        <v>43</v>
      </c>
      <c r="D208" s="3">
        <v>10</v>
      </c>
      <c r="E208" s="3">
        <v>5</v>
      </c>
      <c r="F208" s="3">
        <v>51</v>
      </c>
      <c r="G208" s="36" t="s">
        <v>527</v>
      </c>
      <c r="H208" s="37">
        <v>10000000</v>
      </c>
      <c r="I208" s="4"/>
      <c r="J208" s="4"/>
      <c r="K208" s="4"/>
      <c r="L208" s="5">
        <v>10000000</v>
      </c>
      <c r="M208" s="6">
        <v>0</v>
      </c>
      <c r="N208" s="10">
        <v>0</v>
      </c>
      <c r="O208" s="14">
        <v>10000000</v>
      </c>
      <c r="P208" s="14">
        <v>0</v>
      </c>
      <c r="Q208" s="14">
        <v>0</v>
      </c>
      <c r="R208" s="26"/>
      <c r="S208" s="26"/>
      <c r="T208" s="26"/>
    </row>
    <row r="209" spans="1:20" s="21" customFormat="1" x14ac:dyDescent="0.25">
      <c r="A209" s="3">
        <v>57</v>
      </c>
      <c r="B209" s="2">
        <v>604</v>
      </c>
      <c r="C209" s="3">
        <v>43</v>
      </c>
      <c r="D209" s="3">
        <v>10</v>
      </c>
      <c r="E209" s="3">
        <v>8</v>
      </c>
      <c r="F209" s="3">
        <v>51</v>
      </c>
      <c r="G209" s="36" t="s">
        <v>528</v>
      </c>
      <c r="H209" s="37">
        <v>30000000</v>
      </c>
      <c r="I209" s="4"/>
      <c r="J209" s="4"/>
      <c r="K209" s="4"/>
      <c r="L209" s="5">
        <v>30000000</v>
      </c>
      <c r="M209" s="6">
        <v>0</v>
      </c>
      <c r="N209" s="10">
        <v>0</v>
      </c>
      <c r="O209" s="14">
        <v>30000000</v>
      </c>
      <c r="P209" s="14">
        <v>0</v>
      </c>
      <c r="Q209" s="14">
        <v>0</v>
      </c>
      <c r="R209" s="26"/>
      <c r="S209" s="26"/>
      <c r="T209" s="26"/>
    </row>
    <row r="210" spans="1:20" s="21" customFormat="1" x14ac:dyDescent="0.25">
      <c r="A210" s="3">
        <v>57</v>
      </c>
      <c r="B210" s="2">
        <v>604</v>
      </c>
      <c r="C210" s="3">
        <v>43</v>
      </c>
      <c r="D210" s="3">
        <v>10</v>
      </c>
      <c r="E210" s="3">
        <v>9</v>
      </c>
      <c r="F210" s="3">
        <v>51</v>
      </c>
      <c r="G210" s="36" t="s">
        <v>531</v>
      </c>
      <c r="H210" s="37">
        <v>40000000</v>
      </c>
      <c r="I210" s="4"/>
      <c r="J210" s="4"/>
      <c r="K210" s="4"/>
      <c r="L210" s="5">
        <v>40000000</v>
      </c>
      <c r="M210" s="6">
        <v>0</v>
      </c>
      <c r="N210" s="10">
        <v>0</v>
      </c>
      <c r="O210" s="14">
        <v>40000000</v>
      </c>
      <c r="P210" s="14">
        <v>0</v>
      </c>
      <c r="Q210" s="14">
        <v>0</v>
      </c>
      <c r="R210" s="26"/>
      <c r="S210" s="26"/>
      <c r="T210" s="26"/>
    </row>
    <row r="211" spans="1:20" s="21" customFormat="1" x14ac:dyDescent="0.25">
      <c r="A211" s="3">
        <v>57</v>
      </c>
      <c r="B211" s="2">
        <v>604</v>
      </c>
      <c r="C211" s="3">
        <v>43</v>
      </c>
      <c r="D211" s="3">
        <v>10</v>
      </c>
      <c r="E211" s="3">
        <v>18</v>
      </c>
      <c r="F211" s="3">
        <v>51</v>
      </c>
      <c r="G211" s="36" t="s">
        <v>532</v>
      </c>
      <c r="H211" s="37">
        <v>10000000</v>
      </c>
      <c r="I211" s="4"/>
      <c r="J211" s="4"/>
      <c r="K211" s="4"/>
      <c r="L211" s="5">
        <v>10000000</v>
      </c>
      <c r="M211" s="6">
        <v>0</v>
      </c>
      <c r="N211" s="10">
        <v>0</v>
      </c>
      <c r="O211" s="14">
        <v>10000000</v>
      </c>
      <c r="P211" s="14">
        <v>0</v>
      </c>
      <c r="Q211" s="14">
        <v>0</v>
      </c>
      <c r="R211" s="26"/>
      <c r="S211" s="26"/>
      <c r="T211" s="26"/>
    </row>
    <row r="212" spans="1:20" s="21" customFormat="1" ht="27" x14ac:dyDescent="0.25">
      <c r="A212" s="3">
        <v>57</v>
      </c>
      <c r="B212" s="2">
        <v>604</v>
      </c>
      <c r="C212" s="3">
        <v>43</v>
      </c>
      <c r="D212" s="3">
        <v>10</v>
      </c>
      <c r="E212" s="3">
        <v>20</v>
      </c>
      <c r="F212" s="3">
        <v>51</v>
      </c>
      <c r="G212" s="36" t="s">
        <v>535</v>
      </c>
      <c r="H212" s="37">
        <v>10000000</v>
      </c>
      <c r="I212" s="4"/>
      <c r="J212" s="4"/>
      <c r="K212" s="4"/>
      <c r="L212" s="5">
        <v>10000000</v>
      </c>
      <c r="M212" s="5">
        <v>6500000</v>
      </c>
      <c r="N212" s="10">
        <v>0</v>
      </c>
      <c r="O212" s="14">
        <v>10000000</v>
      </c>
      <c r="P212" s="14">
        <v>6500000</v>
      </c>
      <c r="Q212" s="14">
        <v>0</v>
      </c>
      <c r="R212" s="26"/>
      <c r="S212" s="26"/>
      <c r="T212" s="26"/>
    </row>
    <row r="213" spans="1:20" s="21" customFormat="1" ht="27" x14ac:dyDescent="0.25">
      <c r="A213" s="3">
        <v>57</v>
      </c>
      <c r="B213" s="2">
        <v>604</v>
      </c>
      <c r="C213" s="3">
        <v>43</v>
      </c>
      <c r="D213" s="3">
        <v>10</v>
      </c>
      <c r="E213" s="3">
        <v>21</v>
      </c>
      <c r="F213" s="3">
        <v>51</v>
      </c>
      <c r="G213" s="36" t="s">
        <v>536</v>
      </c>
      <c r="H213" s="37"/>
      <c r="I213" s="4"/>
      <c r="J213" s="4">
        <v>5000000</v>
      </c>
      <c r="K213" s="4"/>
      <c r="L213" s="5">
        <v>0</v>
      </c>
      <c r="M213" s="5">
        <v>0</v>
      </c>
      <c r="N213" s="5">
        <v>0</v>
      </c>
      <c r="O213" s="14">
        <v>0</v>
      </c>
      <c r="P213" s="14">
        <v>0</v>
      </c>
      <c r="Q213" s="14">
        <v>0</v>
      </c>
      <c r="R213" s="26"/>
      <c r="S213" s="26"/>
      <c r="T213" s="26"/>
    </row>
    <row r="214" spans="1:20" s="21" customFormat="1" x14ac:dyDescent="0.25">
      <c r="A214" s="3">
        <v>57</v>
      </c>
      <c r="B214" s="2">
        <v>604</v>
      </c>
      <c r="C214" s="3">
        <v>44</v>
      </c>
      <c r="D214" s="3">
        <v>10</v>
      </c>
      <c r="E214" s="3">
        <v>2</v>
      </c>
      <c r="F214" s="3">
        <v>51</v>
      </c>
      <c r="G214" s="36" t="s">
        <v>537</v>
      </c>
      <c r="H214" s="37">
        <v>1000000</v>
      </c>
      <c r="I214" s="4"/>
      <c r="J214" s="4"/>
      <c r="K214" s="4"/>
      <c r="L214" s="5">
        <v>1000000</v>
      </c>
      <c r="M214" s="6">
        <v>0</v>
      </c>
      <c r="N214" s="10">
        <v>0</v>
      </c>
      <c r="O214" s="14">
        <v>1000000</v>
      </c>
      <c r="P214" s="14">
        <v>0</v>
      </c>
      <c r="Q214" s="14">
        <v>0</v>
      </c>
      <c r="R214" s="26"/>
      <c r="S214" s="26"/>
      <c r="T214" s="26"/>
    </row>
    <row r="215" spans="1:20" s="21" customFormat="1" x14ac:dyDescent="0.25">
      <c r="A215" s="3">
        <v>57</v>
      </c>
      <c r="B215" s="2">
        <v>604</v>
      </c>
      <c r="C215" s="3">
        <v>44</v>
      </c>
      <c r="D215" s="3">
        <v>10</v>
      </c>
      <c r="E215" s="3">
        <v>6</v>
      </c>
      <c r="F215" s="3">
        <v>51</v>
      </c>
      <c r="G215" s="36" t="s">
        <v>542</v>
      </c>
      <c r="H215" s="37">
        <v>4000000</v>
      </c>
      <c r="I215" s="4"/>
      <c r="J215" s="4"/>
      <c r="K215" s="4"/>
      <c r="L215" s="5">
        <v>4000000</v>
      </c>
      <c r="M215" s="6">
        <v>0</v>
      </c>
      <c r="N215" s="10">
        <v>0</v>
      </c>
      <c r="O215" s="14">
        <v>4000000</v>
      </c>
      <c r="P215" s="14">
        <v>0</v>
      </c>
      <c r="Q215" s="14">
        <v>0</v>
      </c>
      <c r="R215" s="26"/>
      <c r="S215" s="26"/>
      <c r="T215" s="26"/>
    </row>
    <row r="216" spans="1:20" s="21" customFormat="1" ht="27" x14ac:dyDescent="0.25">
      <c r="A216" s="3">
        <v>57</v>
      </c>
      <c r="B216" s="2">
        <v>604</v>
      </c>
      <c r="C216" s="3">
        <v>44</v>
      </c>
      <c r="D216" s="3">
        <v>10</v>
      </c>
      <c r="E216" s="3">
        <v>9</v>
      </c>
      <c r="F216" s="3">
        <v>51</v>
      </c>
      <c r="G216" s="36" t="s">
        <v>538</v>
      </c>
      <c r="H216" s="37">
        <v>1000000</v>
      </c>
      <c r="I216" s="4"/>
      <c r="J216" s="4"/>
      <c r="K216" s="4"/>
      <c r="L216" s="5">
        <v>1000000</v>
      </c>
      <c r="M216" s="6">
        <v>0</v>
      </c>
      <c r="N216" s="10">
        <v>0</v>
      </c>
      <c r="O216" s="14">
        <v>1000000</v>
      </c>
      <c r="P216" s="14">
        <v>0</v>
      </c>
      <c r="Q216" s="14">
        <v>0</v>
      </c>
      <c r="R216" s="26"/>
      <c r="S216" s="26"/>
      <c r="T216" s="26"/>
    </row>
    <row r="217" spans="1:20" s="21" customFormat="1" ht="27" x14ac:dyDescent="0.25">
      <c r="A217" s="3">
        <v>57</v>
      </c>
      <c r="B217" s="2">
        <v>604</v>
      </c>
      <c r="C217" s="3">
        <v>44</v>
      </c>
      <c r="D217" s="3">
        <v>10</v>
      </c>
      <c r="E217" s="3">
        <v>10</v>
      </c>
      <c r="F217" s="3">
        <v>51</v>
      </c>
      <c r="G217" s="36" t="s">
        <v>539</v>
      </c>
      <c r="H217" s="37">
        <v>1000000</v>
      </c>
      <c r="I217" s="4"/>
      <c r="J217" s="4"/>
      <c r="K217" s="4"/>
      <c r="L217" s="5">
        <v>1000000</v>
      </c>
      <c r="M217" s="6">
        <v>0</v>
      </c>
      <c r="N217" s="10">
        <v>0</v>
      </c>
      <c r="O217" s="14">
        <v>1000000</v>
      </c>
      <c r="P217" s="14">
        <v>0</v>
      </c>
      <c r="Q217" s="14">
        <v>0</v>
      </c>
      <c r="R217" s="26"/>
      <c r="S217" s="26"/>
      <c r="T217" s="26"/>
    </row>
    <row r="218" spans="1:20" s="21" customFormat="1" ht="27" x14ac:dyDescent="0.25">
      <c r="A218" s="3">
        <v>57</v>
      </c>
      <c r="B218" s="2">
        <v>604</v>
      </c>
      <c r="C218" s="3">
        <v>44</v>
      </c>
      <c r="D218" s="3">
        <v>10</v>
      </c>
      <c r="E218" s="3">
        <v>11</v>
      </c>
      <c r="F218" s="3">
        <v>51</v>
      </c>
      <c r="G218" s="36" t="s">
        <v>543</v>
      </c>
      <c r="H218" s="37">
        <v>2000000</v>
      </c>
      <c r="I218" s="4"/>
      <c r="J218" s="4"/>
      <c r="K218" s="4"/>
      <c r="L218" s="5">
        <v>2000000</v>
      </c>
      <c r="M218" s="6">
        <v>0</v>
      </c>
      <c r="N218" s="10">
        <v>0</v>
      </c>
      <c r="O218" s="14">
        <v>2000000</v>
      </c>
      <c r="P218" s="14">
        <v>0</v>
      </c>
      <c r="Q218" s="14">
        <v>0</v>
      </c>
      <c r="R218" s="26"/>
      <c r="S218" s="26"/>
      <c r="T218" s="26"/>
    </row>
    <row r="219" spans="1:20" s="21" customFormat="1" ht="27" x14ac:dyDescent="0.25">
      <c r="A219" s="3">
        <v>57</v>
      </c>
      <c r="B219" s="2">
        <v>604</v>
      </c>
      <c r="C219" s="3">
        <v>44</v>
      </c>
      <c r="D219" s="3">
        <v>10</v>
      </c>
      <c r="E219" s="3">
        <v>11</v>
      </c>
      <c r="F219" s="3">
        <v>52</v>
      </c>
      <c r="G219" s="36" t="s">
        <v>21</v>
      </c>
      <c r="H219" s="37">
        <v>550000000</v>
      </c>
      <c r="I219" s="4"/>
      <c r="J219" s="4"/>
      <c r="K219" s="4"/>
      <c r="L219" s="5">
        <v>550000000</v>
      </c>
      <c r="M219" s="6">
        <v>17038006</v>
      </c>
      <c r="N219" s="10">
        <v>15134874.67</v>
      </c>
      <c r="O219" s="14">
        <v>550000000</v>
      </c>
      <c r="P219" s="14">
        <v>17038006</v>
      </c>
      <c r="Q219" s="14">
        <v>15134874.67</v>
      </c>
      <c r="R219" s="26"/>
      <c r="S219" s="26"/>
      <c r="T219" s="26"/>
    </row>
    <row r="220" spans="1:20" s="21" customFormat="1" ht="27" x14ac:dyDescent="0.25">
      <c r="A220" s="3">
        <v>57</v>
      </c>
      <c r="B220" s="2">
        <v>604</v>
      </c>
      <c r="C220" s="3">
        <v>44</v>
      </c>
      <c r="D220" s="3">
        <v>10</v>
      </c>
      <c r="E220" s="3">
        <v>11</v>
      </c>
      <c r="F220" s="3">
        <v>53</v>
      </c>
      <c r="G220" s="36" t="s">
        <v>544</v>
      </c>
      <c r="H220" s="37">
        <v>10000000</v>
      </c>
      <c r="I220" s="4"/>
      <c r="J220" s="4"/>
      <c r="K220" s="4"/>
      <c r="L220" s="5">
        <v>10000000</v>
      </c>
      <c r="M220" s="6">
        <v>0</v>
      </c>
      <c r="N220" s="10">
        <v>0</v>
      </c>
      <c r="O220" s="14">
        <v>10000000</v>
      </c>
      <c r="P220" s="14">
        <v>0</v>
      </c>
      <c r="Q220" s="14">
        <v>0</v>
      </c>
      <c r="R220" s="26"/>
      <c r="S220" s="26"/>
      <c r="T220" s="26"/>
    </row>
    <row r="221" spans="1:20" s="21" customFormat="1" x14ac:dyDescent="0.25">
      <c r="A221" s="3">
        <v>57</v>
      </c>
      <c r="B221" s="2">
        <v>604</v>
      </c>
      <c r="C221" s="3">
        <v>45</v>
      </c>
      <c r="D221" s="3">
        <v>10</v>
      </c>
      <c r="E221" s="3">
        <v>2</v>
      </c>
      <c r="F221" s="3">
        <v>51</v>
      </c>
      <c r="G221" s="36" t="s">
        <v>545</v>
      </c>
      <c r="H221" s="37">
        <v>2584796</v>
      </c>
      <c r="I221" s="4"/>
      <c r="J221" s="4"/>
      <c r="K221" s="4"/>
      <c r="L221" s="5">
        <v>2584796</v>
      </c>
      <c r="M221" s="6">
        <v>1</v>
      </c>
      <c r="N221" s="10">
        <v>0</v>
      </c>
      <c r="O221" s="14">
        <v>2584796</v>
      </c>
      <c r="P221" s="14">
        <v>1</v>
      </c>
      <c r="Q221" s="14">
        <v>0</v>
      </c>
      <c r="R221" s="26"/>
      <c r="S221" s="26"/>
      <c r="T221" s="26"/>
    </row>
    <row r="222" spans="1:20" s="21" customFormat="1" x14ac:dyDescent="0.25">
      <c r="A222" s="3">
        <v>57</v>
      </c>
      <c r="B222" s="2">
        <v>604</v>
      </c>
      <c r="C222" s="3">
        <v>45</v>
      </c>
      <c r="D222" s="3">
        <v>10</v>
      </c>
      <c r="E222" s="3">
        <v>3</v>
      </c>
      <c r="F222" s="3">
        <v>51</v>
      </c>
      <c r="G222" s="36" t="s">
        <v>546</v>
      </c>
      <c r="H222" s="37">
        <v>1000000</v>
      </c>
      <c r="I222" s="4"/>
      <c r="J222" s="4"/>
      <c r="K222" s="4"/>
      <c r="L222" s="5">
        <v>1000000</v>
      </c>
      <c r="M222" s="6">
        <v>0</v>
      </c>
      <c r="N222" s="10">
        <v>0</v>
      </c>
      <c r="O222" s="14">
        <v>1000000</v>
      </c>
      <c r="P222" s="14">
        <v>0</v>
      </c>
      <c r="Q222" s="14">
        <v>0</v>
      </c>
      <c r="R222" s="26"/>
      <c r="S222" s="26"/>
      <c r="T222" s="26"/>
    </row>
    <row r="223" spans="1:20" s="21" customFormat="1" x14ac:dyDescent="0.25">
      <c r="A223" s="3">
        <v>57</v>
      </c>
      <c r="B223" s="2">
        <v>604</v>
      </c>
      <c r="C223" s="3">
        <v>45</v>
      </c>
      <c r="D223" s="3">
        <v>10</v>
      </c>
      <c r="E223" s="3">
        <v>3</v>
      </c>
      <c r="F223" s="3">
        <v>52</v>
      </c>
      <c r="G223" s="36" t="s">
        <v>547</v>
      </c>
      <c r="H223" s="37">
        <v>3600000</v>
      </c>
      <c r="I223" s="4"/>
      <c r="J223" s="4"/>
      <c r="K223" s="4"/>
      <c r="L223" s="5">
        <v>3600000</v>
      </c>
      <c r="M223" s="6">
        <v>0</v>
      </c>
      <c r="N223" s="10">
        <v>0</v>
      </c>
      <c r="O223" s="14">
        <v>3600000</v>
      </c>
      <c r="P223" s="14">
        <v>0</v>
      </c>
      <c r="Q223" s="14">
        <v>0</v>
      </c>
      <c r="R223" s="26"/>
      <c r="S223" s="26"/>
      <c r="T223" s="26"/>
    </row>
    <row r="224" spans="1:20" s="21" customFormat="1" x14ac:dyDescent="0.25">
      <c r="A224" s="3">
        <v>57</v>
      </c>
      <c r="B224" s="2">
        <v>604</v>
      </c>
      <c r="C224" s="3">
        <v>45</v>
      </c>
      <c r="D224" s="3">
        <v>10</v>
      </c>
      <c r="E224" s="3">
        <v>5</v>
      </c>
      <c r="F224" s="3">
        <v>51</v>
      </c>
      <c r="G224" s="36" t="s">
        <v>548</v>
      </c>
      <c r="H224" s="37">
        <v>6000000</v>
      </c>
      <c r="I224" s="4"/>
      <c r="J224" s="4"/>
      <c r="K224" s="4"/>
      <c r="L224" s="5">
        <v>6000000</v>
      </c>
      <c r="M224" s="6">
        <v>0</v>
      </c>
      <c r="N224" s="10">
        <v>0</v>
      </c>
      <c r="O224" s="14">
        <v>6000000</v>
      </c>
      <c r="P224" s="14">
        <v>0</v>
      </c>
      <c r="Q224" s="14">
        <v>0</v>
      </c>
      <c r="R224" s="26"/>
      <c r="S224" s="26"/>
      <c r="T224" s="26"/>
    </row>
    <row r="225" spans="1:20" s="21" customFormat="1" x14ac:dyDescent="0.25">
      <c r="A225" s="3">
        <v>57</v>
      </c>
      <c r="B225" s="2">
        <v>604</v>
      </c>
      <c r="C225" s="3">
        <v>45</v>
      </c>
      <c r="D225" s="3">
        <v>10</v>
      </c>
      <c r="E225" s="3">
        <v>12</v>
      </c>
      <c r="F225" s="3">
        <v>51</v>
      </c>
      <c r="G225" s="36" t="s">
        <v>549</v>
      </c>
      <c r="H225" s="37">
        <v>560592</v>
      </c>
      <c r="I225" s="4"/>
      <c r="J225" s="4"/>
      <c r="K225" s="4"/>
      <c r="L225" s="5">
        <v>560592</v>
      </c>
      <c r="M225" s="6">
        <v>1</v>
      </c>
      <c r="N225" s="10">
        <v>0</v>
      </c>
      <c r="O225" s="14">
        <v>560592</v>
      </c>
      <c r="P225" s="14">
        <v>1</v>
      </c>
      <c r="Q225" s="14">
        <v>0</v>
      </c>
      <c r="R225" s="26"/>
      <c r="S225" s="26"/>
      <c r="T225" s="26"/>
    </row>
    <row r="226" spans="1:20" s="21" customFormat="1" x14ac:dyDescent="0.25">
      <c r="A226" s="3">
        <v>57</v>
      </c>
      <c r="B226" s="2">
        <v>604</v>
      </c>
      <c r="C226" s="3">
        <v>45</v>
      </c>
      <c r="D226" s="3">
        <v>10</v>
      </c>
      <c r="E226" s="3">
        <v>13</v>
      </c>
      <c r="F226" s="3">
        <v>51</v>
      </c>
      <c r="G226" s="36" t="s">
        <v>550</v>
      </c>
      <c r="H226" s="37">
        <v>7392000</v>
      </c>
      <c r="I226" s="4"/>
      <c r="J226" s="4"/>
      <c r="K226" s="4"/>
      <c r="L226" s="5">
        <v>7392000</v>
      </c>
      <c r="M226" s="6">
        <v>1</v>
      </c>
      <c r="N226" s="10">
        <v>0</v>
      </c>
      <c r="O226" s="14">
        <v>7392000</v>
      </c>
      <c r="P226" s="14">
        <v>1</v>
      </c>
      <c r="Q226" s="14">
        <v>0</v>
      </c>
      <c r="R226" s="26"/>
      <c r="S226" s="26"/>
      <c r="T226" s="26"/>
    </row>
    <row r="227" spans="1:20" s="21" customFormat="1" ht="27" x14ac:dyDescent="0.25">
      <c r="A227" s="3">
        <v>57</v>
      </c>
      <c r="B227" s="2">
        <v>604</v>
      </c>
      <c r="C227" s="3">
        <v>45</v>
      </c>
      <c r="D227" s="3">
        <v>10</v>
      </c>
      <c r="E227" s="3">
        <v>23</v>
      </c>
      <c r="F227" s="3">
        <v>51</v>
      </c>
      <c r="G227" s="36" t="s">
        <v>553</v>
      </c>
      <c r="H227" s="37">
        <v>70000000</v>
      </c>
      <c r="I227" s="4"/>
      <c r="J227" s="4"/>
      <c r="K227" s="4"/>
      <c r="L227" s="5">
        <v>70000000</v>
      </c>
      <c r="M227" s="6">
        <v>0</v>
      </c>
      <c r="N227" s="10">
        <v>0</v>
      </c>
      <c r="O227" s="14">
        <v>70000000</v>
      </c>
      <c r="P227" s="14">
        <v>0</v>
      </c>
      <c r="Q227" s="14">
        <v>0</v>
      </c>
      <c r="R227" s="26"/>
      <c r="S227" s="26"/>
      <c r="T227" s="26"/>
    </row>
    <row r="228" spans="1:20" s="21" customFormat="1" ht="27" x14ac:dyDescent="0.25">
      <c r="A228" s="3">
        <v>57</v>
      </c>
      <c r="B228" s="2">
        <v>604</v>
      </c>
      <c r="C228" s="3">
        <v>45</v>
      </c>
      <c r="D228" s="3">
        <v>10</v>
      </c>
      <c r="E228" s="3">
        <v>26</v>
      </c>
      <c r="F228" s="3">
        <v>51</v>
      </c>
      <c r="G228" s="36" t="s">
        <v>554</v>
      </c>
      <c r="H228" s="37">
        <v>16300000</v>
      </c>
      <c r="I228" s="4"/>
      <c r="J228" s="4"/>
      <c r="K228" s="4"/>
      <c r="L228" s="5">
        <v>16300000</v>
      </c>
      <c r="M228" s="6">
        <v>0</v>
      </c>
      <c r="N228" s="10">
        <v>0</v>
      </c>
      <c r="O228" s="14">
        <v>16300000</v>
      </c>
      <c r="P228" s="14">
        <v>0</v>
      </c>
      <c r="Q228" s="14">
        <v>0</v>
      </c>
      <c r="R228" s="26"/>
      <c r="S228" s="26"/>
      <c r="T228" s="26"/>
    </row>
    <row r="229" spans="1:20" s="21" customFormat="1" ht="27" x14ac:dyDescent="0.25">
      <c r="A229" s="3">
        <v>57</v>
      </c>
      <c r="B229" s="2">
        <v>604</v>
      </c>
      <c r="C229" s="3">
        <v>45</v>
      </c>
      <c r="D229" s="3">
        <v>10</v>
      </c>
      <c r="E229" s="3">
        <v>30</v>
      </c>
      <c r="F229" s="3">
        <v>51</v>
      </c>
      <c r="G229" s="36" t="s">
        <v>555</v>
      </c>
      <c r="H229" s="37">
        <v>29090996</v>
      </c>
      <c r="I229" s="4"/>
      <c r="J229" s="4"/>
      <c r="K229" s="4"/>
      <c r="L229" s="5">
        <v>29090996</v>
      </c>
      <c r="M229" s="6">
        <v>0</v>
      </c>
      <c r="N229" s="10">
        <v>0</v>
      </c>
      <c r="O229" s="14">
        <v>29090996</v>
      </c>
      <c r="P229" s="14">
        <v>0</v>
      </c>
      <c r="Q229" s="14">
        <v>0</v>
      </c>
      <c r="R229" s="26"/>
      <c r="S229" s="26"/>
      <c r="T229" s="26"/>
    </row>
    <row r="230" spans="1:20" s="21" customFormat="1" ht="27" x14ac:dyDescent="0.25">
      <c r="A230" s="3">
        <v>57</v>
      </c>
      <c r="B230" s="2">
        <v>604</v>
      </c>
      <c r="C230" s="3">
        <v>45</v>
      </c>
      <c r="D230" s="3">
        <v>10</v>
      </c>
      <c r="E230" s="3">
        <v>33</v>
      </c>
      <c r="F230" s="3">
        <v>51</v>
      </c>
      <c r="G230" s="36" t="s">
        <v>556</v>
      </c>
      <c r="H230" s="37">
        <v>25000000</v>
      </c>
      <c r="I230" s="4"/>
      <c r="J230" s="4"/>
      <c r="K230" s="4"/>
      <c r="L230" s="5">
        <v>25000000</v>
      </c>
      <c r="M230" s="6">
        <v>0</v>
      </c>
      <c r="N230" s="10">
        <v>0</v>
      </c>
      <c r="O230" s="17">
        <v>25000000</v>
      </c>
      <c r="P230" s="17">
        <v>0</v>
      </c>
      <c r="Q230" s="17">
        <v>0</v>
      </c>
      <c r="R230" s="26"/>
      <c r="S230" s="26"/>
      <c r="T230" s="26"/>
    </row>
    <row r="231" spans="1:20" s="21" customFormat="1" ht="27" x14ac:dyDescent="0.25">
      <c r="A231" s="3">
        <v>57</v>
      </c>
      <c r="B231" s="2">
        <v>604</v>
      </c>
      <c r="C231" s="3">
        <v>47</v>
      </c>
      <c r="D231" s="3">
        <v>20</v>
      </c>
      <c r="E231" s="3">
        <v>1</v>
      </c>
      <c r="F231" s="3">
        <v>51</v>
      </c>
      <c r="G231" s="36" t="s">
        <v>557</v>
      </c>
      <c r="H231" s="37">
        <v>56000000</v>
      </c>
      <c r="I231" s="4"/>
      <c r="J231" s="4"/>
      <c r="K231" s="4"/>
      <c r="L231" s="5">
        <v>56000000</v>
      </c>
      <c r="M231" s="6">
        <v>3673055</v>
      </c>
      <c r="N231" s="10">
        <v>0</v>
      </c>
      <c r="O231" s="17">
        <v>56000000</v>
      </c>
      <c r="P231" s="17">
        <v>3673055</v>
      </c>
      <c r="Q231" s="17">
        <v>0</v>
      </c>
      <c r="R231" s="26"/>
      <c r="S231" s="26"/>
      <c r="T231" s="26"/>
    </row>
    <row r="232" spans="1:20" s="21" customFormat="1" x14ac:dyDescent="0.25">
      <c r="A232" s="3">
        <v>57</v>
      </c>
      <c r="B232" s="2">
        <v>604</v>
      </c>
      <c r="C232" s="3">
        <v>47</v>
      </c>
      <c r="D232" s="3">
        <v>26</v>
      </c>
      <c r="E232" s="3">
        <v>1</v>
      </c>
      <c r="F232" s="3">
        <v>51</v>
      </c>
      <c r="G232" s="36" t="s">
        <v>558</v>
      </c>
      <c r="H232" s="37">
        <v>8000001</v>
      </c>
      <c r="I232" s="4"/>
      <c r="J232" s="4"/>
      <c r="K232" s="4"/>
      <c r="L232" s="5">
        <v>8000001</v>
      </c>
      <c r="M232" s="6">
        <v>0</v>
      </c>
      <c r="N232" s="10">
        <v>0</v>
      </c>
      <c r="O232" s="14">
        <v>8000001</v>
      </c>
      <c r="P232" s="14">
        <v>0</v>
      </c>
      <c r="Q232" s="14">
        <v>0</v>
      </c>
      <c r="R232" s="26"/>
      <c r="S232" s="26"/>
      <c r="T232" s="26"/>
    </row>
    <row r="233" spans="1:20" s="21" customFormat="1" x14ac:dyDescent="0.25">
      <c r="A233" s="3">
        <v>57</v>
      </c>
      <c r="B233" s="2">
        <v>604</v>
      </c>
      <c r="C233" s="3">
        <v>47</v>
      </c>
      <c r="D233" s="3">
        <v>35</v>
      </c>
      <c r="E233" s="3">
        <v>1</v>
      </c>
      <c r="F233" s="3">
        <v>51</v>
      </c>
      <c r="G233" s="36" t="s">
        <v>559</v>
      </c>
      <c r="H233" s="37">
        <v>2100001</v>
      </c>
      <c r="I233" s="4"/>
      <c r="J233" s="4"/>
      <c r="K233" s="4"/>
      <c r="L233" s="5">
        <v>2100001</v>
      </c>
      <c r="M233" s="6">
        <v>0</v>
      </c>
      <c r="N233" s="10">
        <v>0</v>
      </c>
      <c r="O233" s="14">
        <v>2100001</v>
      </c>
      <c r="P233" s="14">
        <v>0</v>
      </c>
      <c r="Q233" s="14">
        <v>0</v>
      </c>
      <c r="R233" s="26"/>
      <c r="S233" s="26"/>
      <c r="T233" s="26"/>
    </row>
    <row r="234" spans="1:20" s="21" customFormat="1" x14ac:dyDescent="0.25">
      <c r="A234" s="3">
        <v>57</v>
      </c>
      <c r="B234" s="2">
        <v>604</v>
      </c>
      <c r="C234" s="3">
        <v>47</v>
      </c>
      <c r="D234" s="3">
        <v>21</v>
      </c>
      <c r="E234" s="3">
        <v>2</v>
      </c>
      <c r="F234" s="3">
        <v>51</v>
      </c>
      <c r="G234" s="36" t="s">
        <v>560</v>
      </c>
      <c r="H234" s="37">
        <v>6666667</v>
      </c>
      <c r="I234" s="4"/>
      <c r="J234" s="4"/>
      <c r="K234" s="4"/>
      <c r="L234" s="5">
        <v>6666667</v>
      </c>
      <c r="M234" s="6">
        <v>0</v>
      </c>
      <c r="N234" s="10">
        <v>0</v>
      </c>
      <c r="O234" s="14">
        <v>6666667</v>
      </c>
      <c r="P234" s="14">
        <v>0</v>
      </c>
      <c r="Q234" s="14">
        <v>0</v>
      </c>
      <c r="R234" s="26"/>
      <c r="S234" s="26"/>
      <c r="T234" s="26"/>
    </row>
    <row r="235" spans="1:20" s="21" customFormat="1" x14ac:dyDescent="0.25">
      <c r="A235" s="3">
        <v>57</v>
      </c>
      <c r="B235" s="2">
        <v>604</v>
      </c>
      <c r="C235" s="3">
        <v>47</v>
      </c>
      <c r="D235" s="3">
        <v>22</v>
      </c>
      <c r="E235" s="3">
        <v>2</v>
      </c>
      <c r="F235" s="3">
        <v>51</v>
      </c>
      <c r="G235" s="36" t="s">
        <v>22</v>
      </c>
      <c r="H235" s="37">
        <v>3333333</v>
      </c>
      <c r="I235" s="4"/>
      <c r="J235" s="4"/>
      <c r="K235" s="4"/>
      <c r="L235" s="5">
        <v>3333333</v>
      </c>
      <c r="M235" s="6">
        <v>29196219</v>
      </c>
      <c r="N235" s="10">
        <v>29196217.739999998</v>
      </c>
      <c r="O235" s="14">
        <v>3333333</v>
      </c>
      <c r="P235" s="14">
        <v>29196219</v>
      </c>
      <c r="Q235" s="14">
        <v>29196217.739999998</v>
      </c>
      <c r="R235" s="26"/>
      <c r="S235" s="26"/>
      <c r="T235" s="26"/>
    </row>
    <row r="236" spans="1:20" s="21" customFormat="1" x14ac:dyDescent="0.25">
      <c r="A236" s="3">
        <v>57</v>
      </c>
      <c r="B236" s="2">
        <v>604</v>
      </c>
      <c r="C236" s="3">
        <v>47</v>
      </c>
      <c r="D236" s="3">
        <v>23</v>
      </c>
      <c r="E236" s="3">
        <v>2</v>
      </c>
      <c r="F236" s="3">
        <v>51</v>
      </c>
      <c r="G236" s="36" t="s">
        <v>561</v>
      </c>
      <c r="H236" s="37">
        <v>6666667</v>
      </c>
      <c r="I236" s="4"/>
      <c r="J236" s="4"/>
      <c r="K236" s="4"/>
      <c r="L236" s="5">
        <v>6666667</v>
      </c>
      <c r="M236" s="6">
        <v>0</v>
      </c>
      <c r="N236" s="10">
        <v>0</v>
      </c>
      <c r="O236" s="14">
        <v>6666667</v>
      </c>
      <c r="P236" s="14">
        <v>0</v>
      </c>
      <c r="Q236" s="14">
        <v>0</v>
      </c>
      <c r="R236" s="26"/>
      <c r="S236" s="26"/>
      <c r="T236" s="26"/>
    </row>
    <row r="237" spans="1:20" s="21" customFormat="1" x14ac:dyDescent="0.25">
      <c r="A237" s="3">
        <v>57</v>
      </c>
      <c r="B237" s="2">
        <v>604</v>
      </c>
      <c r="C237" s="3">
        <v>47</v>
      </c>
      <c r="D237" s="3">
        <v>24</v>
      </c>
      <c r="E237" s="3">
        <v>2</v>
      </c>
      <c r="F237" s="3">
        <v>51</v>
      </c>
      <c r="G237" s="36" t="s">
        <v>562</v>
      </c>
      <c r="H237" s="37">
        <v>10000000</v>
      </c>
      <c r="I237" s="4"/>
      <c r="J237" s="4"/>
      <c r="K237" s="4"/>
      <c r="L237" s="5">
        <v>10000000</v>
      </c>
      <c r="M237" s="6">
        <v>0</v>
      </c>
      <c r="N237" s="10">
        <v>0</v>
      </c>
      <c r="O237" s="14">
        <v>10000000</v>
      </c>
      <c r="P237" s="14">
        <v>0</v>
      </c>
      <c r="Q237" s="14">
        <v>0</v>
      </c>
      <c r="R237" s="26"/>
      <c r="S237" s="26"/>
      <c r="T237" s="26"/>
    </row>
    <row r="238" spans="1:20" s="21" customFormat="1" x14ac:dyDescent="0.25">
      <c r="A238" s="3">
        <v>57</v>
      </c>
      <c r="B238" s="2">
        <v>604</v>
      </c>
      <c r="C238" s="3">
        <v>47</v>
      </c>
      <c r="D238" s="3">
        <v>25</v>
      </c>
      <c r="E238" s="3">
        <v>2</v>
      </c>
      <c r="F238" s="3">
        <v>51</v>
      </c>
      <c r="G238" s="36" t="s">
        <v>563</v>
      </c>
      <c r="H238" s="37">
        <v>3333333</v>
      </c>
      <c r="I238" s="4"/>
      <c r="J238" s="4"/>
      <c r="K238" s="4"/>
      <c r="L238" s="5">
        <v>3333333</v>
      </c>
      <c r="M238" s="6">
        <v>0</v>
      </c>
      <c r="N238" s="10">
        <v>0</v>
      </c>
      <c r="O238" s="14">
        <v>3333333</v>
      </c>
      <c r="P238" s="14">
        <v>0</v>
      </c>
      <c r="Q238" s="14">
        <v>0</v>
      </c>
      <c r="R238" s="26"/>
      <c r="S238" s="26"/>
      <c r="T238" s="26"/>
    </row>
    <row r="239" spans="1:20" s="21" customFormat="1" x14ac:dyDescent="0.25">
      <c r="A239" s="3">
        <v>57</v>
      </c>
      <c r="B239" s="2">
        <v>604</v>
      </c>
      <c r="C239" s="3">
        <v>47</v>
      </c>
      <c r="D239" s="3">
        <v>26</v>
      </c>
      <c r="E239" s="3">
        <v>2</v>
      </c>
      <c r="F239" s="3">
        <v>51</v>
      </c>
      <c r="G239" s="36" t="s">
        <v>564</v>
      </c>
      <c r="H239" s="37">
        <v>6666667</v>
      </c>
      <c r="I239" s="4"/>
      <c r="J239" s="4"/>
      <c r="K239" s="4"/>
      <c r="L239" s="5">
        <v>6666667</v>
      </c>
      <c r="M239" s="6">
        <v>0</v>
      </c>
      <c r="N239" s="10">
        <v>0</v>
      </c>
      <c r="O239" s="14">
        <v>6666667</v>
      </c>
      <c r="P239" s="14">
        <v>0</v>
      </c>
      <c r="Q239" s="14">
        <v>0</v>
      </c>
      <c r="R239" s="26"/>
      <c r="S239" s="26"/>
      <c r="T239" s="26"/>
    </row>
    <row r="240" spans="1:20" s="21" customFormat="1" x14ac:dyDescent="0.25">
      <c r="A240" s="3">
        <v>57</v>
      </c>
      <c r="B240" s="2">
        <v>604</v>
      </c>
      <c r="C240" s="3">
        <v>47</v>
      </c>
      <c r="D240" s="3">
        <v>27</v>
      </c>
      <c r="E240" s="3">
        <v>2</v>
      </c>
      <c r="F240" s="3">
        <v>51</v>
      </c>
      <c r="G240" s="36" t="s">
        <v>565</v>
      </c>
      <c r="H240" s="37">
        <v>3333333</v>
      </c>
      <c r="I240" s="4"/>
      <c r="J240" s="4"/>
      <c r="K240" s="4"/>
      <c r="L240" s="5">
        <v>3333333</v>
      </c>
      <c r="M240" s="6">
        <v>0</v>
      </c>
      <c r="N240" s="10">
        <v>0</v>
      </c>
      <c r="O240" s="14">
        <v>3333333</v>
      </c>
      <c r="P240" s="14">
        <v>0</v>
      </c>
      <c r="Q240" s="14">
        <v>0</v>
      </c>
      <c r="R240" s="26"/>
      <c r="S240" s="26"/>
      <c r="T240" s="26"/>
    </row>
    <row r="241" spans="1:20" s="21" customFormat="1" x14ac:dyDescent="0.25">
      <c r="A241" s="3">
        <v>57</v>
      </c>
      <c r="B241" s="2">
        <v>604</v>
      </c>
      <c r="C241" s="3">
        <v>47</v>
      </c>
      <c r="D241" s="3">
        <v>28</v>
      </c>
      <c r="E241" s="3">
        <v>2</v>
      </c>
      <c r="F241" s="3">
        <v>51</v>
      </c>
      <c r="G241" s="36" t="s">
        <v>566</v>
      </c>
      <c r="H241" s="37">
        <v>6666667</v>
      </c>
      <c r="I241" s="4"/>
      <c r="J241" s="4"/>
      <c r="K241" s="4"/>
      <c r="L241" s="5">
        <v>6666667</v>
      </c>
      <c r="M241" s="6">
        <v>0</v>
      </c>
      <c r="N241" s="10">
        <v>0</v>
      </c>
      <c r="O241" s="14">
        <v>6666667</v>
      </c>
      <c r="P241" s="14">
        <v>0</v>
      </c>
      <c r="Q241" s="14">
        <v>0</v>
      </c>
      <c r="R241" s="26"/>
      <c r="S241" s="26"/>
      <c r="T241" s="26"/>
    </row>
    <row r="242" spans="1:20" s="21" customFormat="1" x14ac:dyDescent="0.25">
      <c r="A242" s="3">
        <v>57</v>
      </c>
      <c r="B242" s="2">
        <v>604</v>
      </c>
      <c r="C242" s="3">
        <v>47</v>
      </c>
      <c r="D242" s="3">
        <v>29</v>
      </c>
      <c r="E242" s="3">
        <v>2</v>
      </c>
      <c r="F242" s="3">
        <v>51</v>
      </c>
      <c r="G242" s="36" t="s">
        <v>567</v>
      </c>
      <c r="H242" s="37">
        <v>3333333</v>
      </c>
      <c r="I242" s="4"/>
      <c r="J242" s="4"/>
      <c r="K242" s="4"/>
      <c r="L242" s="5">
        <v>3333333</v>
      </c>
      <c r="M242" s="6">
        <v>0</v>
      </c>
      <c r="N242" s="10">
        <v>0</v>
      </c>
      <c r="O242" s="14">
        <v>3333333</v>
      </c>
      <c r="P242" s="14">
        <v>0</v>
      </c>
      <c r="Q242" s="14">
        <v>0</v>
      </c>
      <c r="R242" s="26"/>
      <c r="S242" s="26"/>
      <c r="T242" s="26"/>
    </row>
    <row r="243" spans="1:20" s="21" customFormat="1" x14ac:dyDescent="0.25">
      <c r="A243" s="3">
        <v>57</v>
      </c>
      <c r="B243" s="2">
        <v>604</v>
      </c>
      <c r="C243" s="3">
        <v>47</v>
      </c>
      <c r="D243" s="3">
        <v>30</v>
      </c>
      <c r="E243" s="3">
        <v>2</v>
      </c>
      <c r="F243" s="3">
        <v>51</v>
      </c>
      <c r="G243" s="36" t="s">
        <v>568</v>
      </c>
      <c r="H243" s="37">
        <v>6666667</v>
      </c>
      <c r="I243" s="4"/>
      <c r="J243" s="4"/>
      <c r="K243" s="4"/>
      <c r="L243" s="5">
        <v>6666667</v>
      </c>
      <c r="M243" s="6">
        <v>0</v>
      </c>
      <c r="N243" s="10">
        <v>0</v>
      </c>
      <c r="O243" s="14">
        <v>6666667</v>
      </c>
      <c r="P243" s="14">
        <v>0</v>
      </c>
      <c r="Q243" s="14">
        <v>0</v>
      </c>
      <c r="R243" s="26"/>
      <c r="S243" s="26"/>
      <c r="T243" s="26"/>
    </row>
    <row r="244" spans="1:20" s="21" customFormat="1" x14ac:dyDescent="0.25">
      <c r="A244" s="3">
        <v>57</v>
      </c>
      <c r="B244" s="2">
        <v>604</v>
      </c>
      <c r="C244" s="3">
        <v>47</v>
      </c>
      <c r="D244" s="3">
        <v>31</v>
      </c>
      <c r="E244" s="3">
        <v>2</v>
      </c>
      <c r="F244" s="3">
        <v>51</v>
      </c>
      <c r="G244" s="36" t="s">
        <v>23</v>
      </c>
      <c r="H244" s="37">
        <v>3333333</v>
      </c>
      <c r="I244" s="4"/>
      <c r="J244" s="4"/>
      <c r="K244" s="4"/>
      <c r="L244" s="5">
        <v>3333333</v>
      </c>
      <c r="M244" s="6">
        <v>168239</v>
      </c>
      <c r="N244" s="6">
        <v>168238.8</v>
      </c>
      <c r="O244" s="14">
        <v>3333333</v>
      </c>
      <c r="P244" s="14">
        <v>168239</v>
      </c>
      <c r="Q244" s="14">
        <v>168238.8</v>
      </c>
      <c r="R244" s="26"/>
      <c r="S244" s="26"/>
      <c r="T244" s="26"/>
    </row>
    <row r="245" spans="1:20" s="21" customFormat="1" x14ac:dyDescent="0.25">
      <c r="A245" s="3">
        <v>57</v>
      </c>
      <c r="B245" s="2">
        <v>604</v>
      </c>
      <c r="C245" s="3">
        <v>47</v>
      </c>
      <c r="D245" s="3">
        <v>32</v>
      </c>
      <c r="E245" s="3">
        <v>2</v>
      </c>
      <c r="F245" s="3">
        <v>51</v>
      </c>
      <c r="G245" s="36" t="s">
        <v>569</v>
      </c>
      <c r="H245" s="37">
        <v>4983333</v>
      </c>
      <c r="I245" s="4"/>
      <c r="J245" s="4"/>
      <c r="K245" s="4"/>
      <c r="L245" s="5">
        <v>4983333</v>
      </c>
      <c r="M245" s="6">
        <v>0</v>
      </c>
      <c r="N245" s="10">
        <v>0</v>
      </c>
      <c r="O245" s="14">
        <v>4983333</v>
      </c>
      <c r="P245" s="14">
        <v>0</v>
      </c>
      <c r="Q245" s="14">
        <v>0</v>
      </c>
      <c r="R245" s="26"/>
      <c r="S245" s="26"/>
      <c r="T245" s="26"/>
    </row>
    <row r="246" spans="1:20" s="21" customFormat="1" x14ac:dyDescent="0.25">
      <c r="A246" s="3">
        <v>57</v>
      </c>
      <c r="B246" s="2">
        <v>604</v>
      </c>
      <c r="C246" s="3">
        <v>47</v>
      </c>
      <c r="D246" s="3">
        <v>33</v>
      </c>
      <c r="E246" s="3">
        <v>2</v>
      </c>
      <c r="F246" s="3">
        <v>51</v>
      </c>
      <c r="G246" s="36" t="s">
        <v>570</v>
      </c>
      <c r="H246" s="37">
        <v>6666667</v>
      </c>
      <c r="I246" s="4"/>
      <c r="J246" s="4"/>
      <c r="K246" s="4"/>
      <c r="L246" s="5">
        <v>6666667</v>
      </c>
      <c r="M246" s="6">
        <v>0</v>
      </c>
      <c r="N246" s="10">
        <v>0</v>
      </c>
      <c r="O246" s="14">
        <v>6666667</v>
      </c>
      <c r="P246" s="14">
        <v>0</v>
      </c>
      <c r="Q246" s="14">
        <v>0</v>
      </c>
      <c r="R246" s="26"/>
      <c r="S246" s="26"/>
      <c r="T246" s="26"/>
    </row>
    <row r="247" spans="1:20" s="21" customFormat="1" x14ac:dyDescent="0.25">
      <c r="A247" s="3">
        <v>57</v>
      </c>
      <c r="B247" s="2">
        <v>604</v>
      </c>
      <c r="C247" s="3">
        <v>47</v>
      </c>
      <c r="D247" s="3">
        <v>35</v>
      </c>
      <c r="E247" s="3">
        <v>2</v>
      </c>
      <c r="F247" s="3">
        <v>51</v>
      </c>
      <c r="G247" s="36" t="s">
        <v>571</v>
      </c>
      <c r="H247" s="37">
        <v>6666667</v>
      </c>
      <c r="I247" s="4"/>
      <c r="J247" s="4"/>
      <c r="K247" s="4"/>
      <c r="L247" s="5">
        <v>6666667</v>
      </c>
      <c r="M247" s="6">
        <v>0</v>
      </c>
      <c r="N247" s="10">
        <v>0</v>
      </c>
      <c r="O247" s="14">
        <v>6666667</v>
      </c>
      <c r="P247" s="14">
        <v>0</v>
      </c>
      <c r="Q247" s="14">
        <v>0</v>
      </c>
      <c r="R247" s="26"/>
      <c r="S247" s="26"/>
      <c r="T247" s="26"/>
    </row>
    <row r="248" spans="1:20" s="21" customFormat="1" x14ac:dyDescent="0.25">
      <c r="A248" s="3">
        <v>57</v>
      </c>
      <c r="B248" s="2">
        <v>604</v>
      </c>
      <c r="C248" s="3">
        <v>47</v>
      </c>
      <c r="D248" s="3">
        <v>36</v>
      </c>
      <c r="E248" s="3">
        <v>2</v>
      </c>
      <c r="F248" s="3">
        <v>51</v>
      </c>
      <c r="G248" s="36" t="s">
        <v>572</v>
      </c>
      <c r="H248" s="37">
        <v>6666667</v>
      </c>
      <c r="I248" s="4"/>
      <c r="J248" s="4"/>
      <c r="K248" s="4"/>
      <c r="L248" s="5">
        <v>6666667</v>
      </c>
      <c r="M248" s="6">
        <v>0</v>
      </c>
      <c r="N248" s="10">
        <v>0</v>
      </c>
      <c r="O248" s="14">
        <v>6666667</v>
      </c>
      <c r="P248" s="14">
        <v>0</v>
      </c>
      <c r="Q248" s="14">
        <v>0</v>
      </c>
      <c r="R248" s="26"/>
      <c r="S248" s="26"/>
      <c r="T248" s="26"/>
    </row>
    <row r="249" spans="1:20" s="21" customFormat="1" x14ac:dyDescent="0.25">
      <c r="A249" s="3">
        <v>57</v>
      </c>
      <c r="B249" s="2">
        <v>604</v>
      </c>
      <c r="C249" s="3">
        <v>47</v>
      </c>
      <c r="D249" s="3">
        <v>37</v>
      </c>
      <c r="E249" s="3">
        <v>2</v>
      </c>
      <c r="F249" s="3">
        <v>51</v>
      </c>
      <c r="G249" s="36" t="s">
        <v>573</v>
      </c>
      <c r="H249" s="37">
        <v>10000000</v>
      </c>
      <c r="I249" s="4"/>
      <c r="J249" s="4"/>
      <c r="K249" s="4"/>
      <c r="L249" s="5">
        <v>10000000</v>
      </c>
      <c r="M249" s="6">
        <v>0</v>
      </c>
      <c r="N249" s="10">
        <v>0</v>
      </c>
      <c r="O249" s="14">
        <v>10000000</v>
      </c>
      <c r="P249" s="14">
        <v>0</v>
      </c>
      <c r="Q249" s="14">
        <v>0</v>
      </c>
      <c r="R249" s="26"/>
      <c r="S249" s="26"/>
      <c r="T249" s="26"/>
    </row>
    <row r="250" spans="1:20" s="21" customFormat="1" x14ac:dyDescent="0.25">
      <c r="A250" s="3">
        <v>57</v>
      </c>
      <c r="B250" s="2">
        <v>604</v>
      </c>
      <c r="C250" s="3">
        <v>47</v>
      </c>
      <c r="D250" s="3">
        <v>38</v>
      </c>
      <c r="E250" s="3">
        <v>2</v>
      </c>
      <c r="F250" s="3">
        <v>51</v>
      </c>
      <c r="G250" s="36" t="s">
        <v>574</v>
      </c>
      <c r="H250" s="37">
        <v>3333333</v>
      </c>
      <c r="I250" s="4"/>
      <c r="J250" s="4"/>
      <c r="K250" s="4"/>
      <c r="L250" s="5">
        <v>3333333</v>
      </c>
      <c r="M250" s="6">
        <v>0</v>
      </c>
      <c r="N250" s="10">
        <v>0</v>
      </c>
      <c r="O250" s="14">
        <v>3333333</v>
      </c>
      <c r="P250" s="14">
        <v>0</v>
      </c>
      <c r="Q250" s="14">
        <v>0</v>
      </c>
      <c r="R250" s="26"/>
      <c r="S250" s="26"/>
      <c r="T250" s="26"/>
    </row>
    <row r="251" spans="1:20" s="21" customFormat="1" x14ac:dyDescent="0.25">
      <c r="A251" s="3">
        <v>57</v>
      </c>
      <c r="B251" s="2">
        <v>604</v>
      </c>
      <c r="C251" s="3">
        <v>47</v>
      </c>
      <c r="D251" s="3">
        <v>39</v>
      </c>
      <c r="E251" s="3">
        <v>2</v>
      </c>
      <c r="F251" s="3">
        <v>51</v>
      </c>
      <c r="G251" s="36" t="s">
        <v>575</v>
      </c>
      <c r="H251" s="37">
        <v>3333333</v>
      </c>
      <c r="I251" s="4"/>
      <c r="J251" s="4"/>
      <c r="K251" s="4"/>
      <c r="L251" s="5">
        <v>3333333</v>
      </c>
      <c r="M251" s="6">
        <v>0</v>
      </c>
      <c r="N251" s="10">
        <v>0</v>
      </c>
      <c r="O251" s="14">
        <v>3333333</v>
      </c>
      <c r="P251" s="14">
        <v>0</v>
      </c>
      <c r="Q251" s="14">
        <v>0</v>
      </c>
      <c r="R251" s="26"/>
      <c r="S251" s="26"/>
      <c r="T251" s="26"/>
    </row>
    <row r="252" spans="1:20" s="21" customFormat="1" x14ac:dyDescent="0.25">
      <c r="A252" s="3">
        <v>57</v>
      </c>
      <c r="B252" s="2">
        <v>604</v>
      </c>
      <c r="C252" s="3">
        <v>47</v>
      </c>
      <c r="D252" s="3">
        <v>40</v>
      </c>
      <c r="E252" s="3">
        <v>2</v>
      </c>
      <c r="F252" s="3">
        <v>51</v>
      </c>
      <c r="G252" s="36" t="s">
        <v>24</v>
      </c>
      <c r="H252" s="37">
        <v>6666667</v>
      </c>
      <c r="I252" s="4"/>
      <c r="J252" s="4"/>
      <c r="K252" s="4"/>
      <c r="L252" s="5">
        <v>6666667</v>
      </c>
      <c r="M252" s="6">
        <v>29191842</v>
      </c>
      <c r="N252" s="10">
        <v>29191840.149999999</v>
      </c>
      <c r="O252" s="14">
        <v>6666667</v>
      </c>
      <c r="P252" s="14">
        <v>29191842</v>
      </c>
      <c r="Q252" s="14">
        <v>29191840.149999999</v>
      </c>
      <c r="R252" s="26"/>
      <c r="S252" s="26"/>
      <c r="T252" s="26"/>
    </row>
    <row r="253" spans="1:20" s="21" customFormat="1" x14ac:dyDescent="0.25">
      <c r="A253" s="3">
        <v>57</v>
      </c>
      <c r="B253" s="2">
        <v>604</v>
      </c>
      <c r="C253" s="3">
        <v>47</v>
      </c>
      <c r="D253" s="3">
        <v>41</v>
      </c>
      <c r="E253" s="3">
        <v>2</v>
      </c>
      <c r="F253" s="3">
        <v>51</v>
      </c>
      <c r="G253" s="36" t="s">
        <v>576</v>
      </c>
      <c r="H253" s="37">
        <v>6666667</v>
      </c>
      <c r="I253" s="4"/>
      <c r="J253" s="4"/>
      <c r="K253" s="4"/>
      <c r="L253" s="5">
        <v>6666667</v>
      </c>
      <c r="M253" s="6">
        <v>0</v>
      </c>
      <c r="N253" s="10">
        <v>0</v>
      </c>
      <c r="O253" s="14">
        <v>6666667</v>
      </c>
      <c r="P253" s="14">
        <v>0</v>
      </c>
      <c r="Q253" s="14">
        <v>0</v>
      </c>
      <c r="R253" s="26"/>
      <c r="S253" s="26"/>
      <c r="T253" s="26"/>
    </row>
    <row r="254" spans="1:20" s="21" customFormat="1" x14ac:dyDescent="0.25">
      <c r="A254" s="3">
        <v>57</v>
      </c>
      <c r="B254" s="2">
        <v>604</v>
      </c>
      <c r="C254" s="3">
        <v>47</v>
      </c>
      <c r="D254" s="3">
        <v>42</v>
      </c>
      <c r="E254" s="3">
        <v>2</v>
      </c>
      <c r="F254" s="3">
        <v>51</v>
      </c>
      <c r="G254" s="36" t="s">
        <v>577</v>
      </c>
      <c r="H254" s="37">
        <v>6666667</v>
      </c>
      <c r="I254" s="4"/>
      <c r="J254" s="4"/>
      <c r="K254" s="4"/>
      <c r="L254" s="5">
        <v>6666667</v>
      </c>
      <c r="M254" s="6">
        <v>0</v>
      </c>
      <c r="N254" s="10">
        <v>0</v>
      </c>
      <c r="O254" s="14">
        <v>6666667</v>
      </c>
      <c r="P254" s="14">
        <v>0</v>
      </c>
      <c r="Q254" s="14">
        <v>0</v>
      </c>
      <c r="R254" s="26"/>
      <c r="S254" s="26"/>
      <c r="T254" s="26"/>
    </row>
    <row r="255" spans="1:20" s="21" customFormat="1" x14ac:dyDescent="0.25">
      <c r="A255" s="3">
        <v>57</v>
      </c>
      <c r="B255" s="2">
        <v>604</v>
      </c>
      <c r="C255" s="3">
        <v>47</v>
      </c>
      <c r="D255" s="3">
        <v>43</v>
      </c>
      <c r="E255" s="3">
        <v>2</v>
      </c>
      <c r="F255" s="3">
        <v>51</v>
      </c>
      <c r="G255" s="36" t="s">
        <v>578</v>
      </c>
      <c r="H255" s="37">
        <v>6666667</v>
      </c>
      <c r="I255" s="4"/>
      <c r="J255" s="4"/>
      <c r="K255" s="4"/>
      <c r="L255" s="5">
        <v>6666667</v>
      </c>
      <c r="M255" s="6">
        <v>0</v>
      </c>
      <c r="N255" s="10">
        <v>0</v>
      </c>
      <c r="O255" s="14">
        <v>6666667</v>
      </c>
      <c r="P255" s="14">
        <v>0</v>
      </c>
      <c r="Q255" s="14">
        <v>0</v>
      </c>
      <c r="R255" s="26"/>
      <c r="S255" s="26"/>
      <c r="T255" s="26"/>
    </row>
    <row r="256" spans="1:20" s="21" customFormat="1" x14ac:dyDescent="0.25">
      <c r="A256" s="3">
        <v>57</v>
      </c>
      <c r="B256" s="2">
        <v>604</v>
      </c>
      <c r="C256" s="3">
        <v>47</v>
      </c>
      <c r="D256" s="3">
        <v>44</v>
      </c>
      <c r="E256" s="3">
        <v>2</v>
      </c>
      <c r="F256" s="3">
        <v>51</v>
      </c>
      <c r="G256" s="36" t="s">
        <v>579</v>
      </c>
      <c r="H256" s="37">
        <v>3333333</v>
      </c>
      <c r="I256" s="4"/>
      <c r="J256" s="4"/>
      <c r="K256" s="4"/>
      <c r="L256" s="5">
        <v>3333333</v>
      </c>
      <c r="M256" s="6">
        <v>0</v>
      </c>
      <c r="N256" s="10">
        <v>0</v>
      </c>
      <c r="O256" s="14">
        <v>3333333</v>
      </c>
      <c r="P256" s="14">
        <v>0</v>
      </c>
      <c r="Q256" s="14">
        <v>0</v>
      </c>
      <c r="R256" s="26"/>
      <c r="S256" s="26"/>
      <c r="T256" s="26"/>
    </row>
    <row r="257" spans="1:20" s="21" customFormat="1" x14ac:dyDescent="0.25">
      <c r="A257" s="3">
        <v>57</v>
      </c>
      <c r="B257" s="2">
        <v>604</v>
      </c>
      <c r="C257" s="3">
        <v>48</v>
      </c>
      <c r="D257" s="3">
        <v>29</v>
      </c>
      <c r="E257" s="3">
        <v>1</v>
      </c>
      <c r="F257" s="3">
        <v>51</v>
      </c>
      <c r="G257" s="36" t="s">
        <v>580</v>
      </c>
      <c r="H257" s="37">
        <v>10500000</v>
      </c>
      <c r="I257" s="4"/>
      <c r="J257" s="4"/>
      <c r="K257" s="4"/>
      <c r="L257" s="5">
        <v>10500000</v>
      </c>
      <c r="M257" s="6">
        <v>0</v>
      </c>
      <c r="N257" s="10">
        <v>0</v>
      </c>
      <c r="O257" s="14">
        <v>10500000</v>
      </c>
      <c r="P257" s="14">
        <v>0</v>
      </c>
      <c r="Q257" s="14">
        <v>0</v>
      </c>
      <c r="R257" s="26"/>
      <c r="S257" s="26"/>
      <c r="T257" s="26"/>
    </row>
    <row r="258" spans="1:20" s="21" customFormat="1" x14ac:dyDescent="0.25">
      <c r="A258" s="3">
        <v>57</v>
      </c>
      <c r="B258" s="2">
        <v>604</v>
      </c>
      <c r="C258" s="3">
        <v>48</v>
      </c>
      <c r="D258" s="3">
        <v>30</v>
      </c>
      <c r="E258" s="3">
        <v>1</v>
      </c>
      <c r="F258" s="3">
        <v>51</v>
      </c>
      <c r="G258" s="36" t="s">
        <v>581</v>
      </c>
      <c r="H258" s="37">
        <v>16500000</v>
      </c>
      <c r="I258" s="4"/>
      <c r="J258" s="4"/>
      <c r="K258" s="4"/>
      <c r="L258" s="5">
        <v>16500000</v>
      </c>
      <c r="M258" s="6">
        <v>0</v>
      </c>
      <c r="N258" s="10">
        <v>0</v>
      </c>
      <c r="O258" s="14">
        <v>16500000</v>
      </c>
      <c r="P258" s="14">
        <v>0</v>
      </c>
      <c r="Q258" s="14">
        <v>0</v>
      </c>
      <c r="R258" s="26"/>
      <c r="S258" s="26"/>
      <c r="T258" s="26"/>
    </row>
    <row r="259" spans="1:20" s="21" customFormat="1" x14ac:dyDescent="0.25">
      <c r="A259" s="3">
        <v>57</v>
      </c>
      <c r="B259" s="2">
        <v>604</v>
      </c>
      <c r="C259" s="3">
        <v>48</v>
      </c>
      <c r="D259" s="3">
        <v>32</v>
      </c>
      <c r="E259" s="3">
        <v>1</v>
      </c>
      <c r="F259" s="3">
        <v>51</v>
      </c>
      <c r="G259" s="36" t="s">
        <v>582</v>
      </c>
      <c r="H259" s="37">
        <v>24750000</v>
      </c>
      <c r="I259" s="4"/>
      <c r="J259" s="4"/>
      <c r="K259" s="4"/>
      <c r="L259" s="5">
        <v>24750000</v>
      </c>
      <c r="M259" s="6">
        <v>0</v>
      </c>
      <c r="N259" s="10">
        <v>0</v>
      </c>
      <c r="O259" s="14">
        <v>24750000</v>
      </c>
      <c r="P259" s="14">
        <v>0</v>
      </c>
      <c r="Q259" s="14">
        <v>0</v>
      </c>
      <c r="R259" s="26"/>
      <c r="S259" s="26"/>
      <c r="T259" s="26"/>
    </row>
    <row r="260" spans="1:20" s="21" customFormat="1" x14ac:dyDescent="0.25">
      <c r="A260" s="3">
        <v>57</v>
      </c>
      <c r="B260" s="2">
        <v>604</v>
      </c>
      <c r="C260" s="3">
        <v>48</v>
      </c>
      <c r="D260" s="3">
        <v>34</v>
      </c>
      <c r="E260" s="3">
        <v>1</v>
      </c>
      <c r="F260" s="3">
        <v>51</v>
      </c>
      <c r="G260" s="36" t="s">
        <v>583</v>
      </c>
      <c r="H260" s="37">
        <v>9000000</v>
      </c>
      <c r="I260" s="4"/>
      <c r="J260" s="4"/>
      <c r="K260" s="4"/>
      <c r="L260" s="5">
        <v>9000000</v>
      </c>
      <c r="M260" s="6">
        <v>0</v>
      </c>
      <c r="N260" s="10">
        <v>0</v>
      </c>
      <c r="O260" s="14">
        <v>9000000</v>
      </c>
      <c r="P260" s="14">
        <v>0</v>
      </c>
      <c r="Q260" s="14">
        <v>0</v>
      </c>
      <c r="R260" s="26"/>
      <c r="S260" s="26"/>
      <c r="T260" s="26"/>
    </row>
    <row r="261" spans="1:20" s="21" customFormat="1" x14ac:dyDescent="0.25">
      <c r="A261" s="3">
        <v>57</v>
      </c>
      <c r="B261" s="2">
        <v>604</v>
      </c>
      <c r="C261" s="3">
        <v>48</v>
      </c>
      <c r="D261" s="3">
        <v>37</v>
      </c>
      <c r="E261" s="3">
        <v>1</v>
      </c>
      <c r="F261" s="3">
        <v>51</v>
      </c>
      <c r="G261" s="36" t="s">
        <v>584</v>
      </c>
      <c r="H261" s="37">
        <v>27200000</v>
      </c>
      <c r="I261" s="4"/>
      <c r="J261" s="4"/>
      <c r="K261" s="4"/>
      <c r="L261" s="5">
        <v>27200000</v>
      </c>
      <c r="M261" s="6">
        <v>0</v>
      </c>
      <c r="N261" s="10">
        <v>0</v>
      </c>
      <c r="O261" s="14">
        <v>27200000</v>
      </c>
      <c r="P261" s="14">
        <v>0</v>
      </c>
      <c r="Q261" s="14">
        <v>0</v>
      </c>
      <c r="R261" s="26"/>
      <c r="S261" s="26"/>
      <c r="T261" s="26"/>
    </row>
    <row r="262" spans="1:20" s="21" customFormat="1" x14ac:dyDescent="0.25">
      <c r="A262" s="3">
        <v>57</v>
      </c>
      <c r="B262" s="2">
        <v>604</v>
      </c>
      <c r="C262" s="3">
        <v>48</v>
      </c>
      <c r="D262" s="3">
        <v>40</v>
      </c>
      <c r="E262" s="3">
        <v>1</v>
      </c>
      <c r="F262" s="3">
        <v>51</v>
      </c>
      <c r="G262" s="36" t="s">
        <v>585</v>
      </c>
      <c r="H262" s="37">
        <v>60000000</v>
      </c>
      <c r="I262" s="4"/>
      <c r="J262" s="4"/>
      <c r="K262" s="4"/>
      <c r="L262" s="5">
        <v>60000000</v>
      </c>
      <c r="M262" s="6">
        <v>0</v>
      </c>
      <c r="N262" s="10">
        <v>0</v>
      </c>
      <c r="O262" s="14">
        <v>60000000</v>
      </c>
      <c r="P262" s="14">
        <v>0</v>
      </c>
      <c r="Q262" s="14">
        <v>0</v>
      </c>
      <c r="R262" s="26"/>
      <c r="S262" s="26"/>
      <c r="T262" s="26"/>
    </row>
    <row r="263" spans="1:20" s="21" customFormat="1" x14ac:dyDescent="0.25">
      <c r="A263" s="3">
        <v>57</v>
      </c>
      <c r="B263" s="2">
        <v>604</v>
      </c>
      <c r="C263" s="3">
        <v>49</v>
      </c>
      <c r="D263" s="3">
        <v>2</v>
      </c>
      <c r="E263" s="3">
        <v>1</v>
      </c>
      <c r="F263" s="3">
        <v>51</v>
      </c>
      <c r="G263" s="36" t="s">
        <v>588</v>
      </c>
      <c r="H263" s="37">
        <v>3750000</v>
      </c>
      <c r="I263" s="4"/>
      <c r="J263" s="4"/>
      <c r="K263" s="4"/>
      <c r="L263" s="5">
        <v>3750000</v>
      </c>
      <c r="M263" s="6">
        <v>0</v>
      </c>
      <c r="N263" s="10">
        <v>0</v>
      </c>
      <c r="O263" s="14">
        <v>3750000</v>
      </c>
      <c r="P263" s="14">
        <v>0</v>
      </c>
      <c r="Q263" s="14">
        <v>0</v>
      </c>
      <c r="R263" s="26"/>
      <c r="S263" s="26"/>
      <c r="T263" s="26"/>
    </row>
    <row r="264" spans="1:20" s="21" customFormat="1" ht="27" x14ac:dyDescent="0.25">
      <c r="A264" s="3">
        <v>57</v>
      </c>
      <c r="B264" s="2">
        <v>604</v>
      </c>
      <c r="C264" s="3">
        <v>49</v>
      </c>
      <c r="D264" s="3">
        <v>1</v>
      </c>
      <c r="E264" s="3">
        <v>3</v>
      </c>
      <c r="F264" s="3">
        <v>51</v>
      </c>
      <c r="G264" s="36" t="s">
        <v>589</v>
      </c>
      <c r="H264" s="37">
        <v>5544000</v>
      </c>
      <c r="I264" s="4"/>
      <c r="J264" s="4"/>
      <c r="K264" s="4"/>
      <c r="L264" s="5">
        <v>5544000</v>
      </c>
      <c r="M264" s="6">
        <v>0</v>
      </c>
      <c r="N264" s="10">
        <v>0</v>
      </c>
      <c r="O264" s="14">
        <v>5544000</v>
      </c>
      <c r="P264" s="14">
        <v>0</v>
      </c>
      <c r="Q264" s="14">
        <v>0</v>
      </c>
      <c r="R264" s="26"/>
      <c r="S264" s="26"/>
      <c r="T264" s="26"/>
    </row>
    <row r="265" spans="1:20" s="21" customFormat="1" x14ac:dyDescent="0.25">
      <c r="A265" s="3">
        <v>57</v>
      </c>
      <c r="B265" s="2">
        <v>604</v>
      </c>
      <c r="C265" s="3">
        <v>49</v>
      </c>
      <c r="D265" s="3">
        <v>2</v>
      </c>
      <c r="E265" s="3">
        <v>3</v>
      </c>
      <c r="F265" s="3">
        <v>51</v>
      </c>
      <c r="G265" s="36" t="s">
        <v>592</v>
      </c>
      <c r="H265" s="37">
        <v>900000</v>
      </c>
      <c r="I265" s="4"/>
      <c r="J265" s="4"/>
      <c r="K265" s="4"/>
      <c r="L265" s="5">
        <v>900000</v>
      </c>
      <c r="M265" s="6">
        <v>0</v>
      </c>
      <c r="N265" s="10">
        <v>0</v>
      </c>
      <c r="O265" s="14">
        <v>900000</v>
      </c>
      <c r="P265" s="14">
        <v>0</v>
      </c>
      <c r="Q265" s="14">
        <v>0</v>
      </c>
      <c r="R265" s="26"/>
      <c r="S265" s="26"/>
      <c r="T265" s="26"/>
    </row>
    <row r="266" spans="1:20" s="21" customFormat="1" ht="27" x14ac:dyDescent="0.25">
      <c r="A266" s="3">
        <v>57</v>
      </c>
      <c r="B266" s="2">
        <v>604</v>
      </c>
      <c r="C266" s="3">
        <v>49</v>
      </c>
      <c r="D266" s="3">
        <v>1</v>
      </c>
      <c r="E266" s="3">
        <v>4</v>
      </c>
      <c r="F266" s="3">
        <v>51</v>
      </c>
      <c r="G266" s="36" t="s">
        <v>595</v>
      </c>
      <c r="H266" s="37">
        <v>1920000</v>
      </c>
      <c r="I266" s="4"/>
      <c r="J266" s="4"/>
      <c r="K266" s="4"/>
      <c r="L266" s="5">
        <v>1920000</v>
      </c>
      <c r="M266" s="6">
        <v>0</v>
      </c>
      <c r="N266" s="10">
        <v>0</v>
      </c>
      <c r="O266" s="14">
        <v>1920000</v>
      </c>
      <c r="P266" s="14">
        <v>0</v>
      </c>
      <c r="Q266" s="14">
        <v>0</v>
      </c>
      <c r="R266" s="26"/>
      <c r="S266" s="26"/>
      <c r="T266" s="26"/>
    </row>
    <row r="267" spans="1:20" s="21" customFormat="1" x14ac:dyDescent="0.25">
      <c r="A267" s="3">
        <v>57</v>
      </c>
      <c r="B267" s="2">
        <v>604</v>
      </c>
      <c r="C267" s="3">
        <v>49</v>
      </c>
      <c r="D267" s="3">
        <v>2</v>
      </c>
      <c r="E267" s="3">
        <v>4</v>
      </c>
      <c r="F267" s="3">
        <v>51</v>
      </c>
      <c r="G267" s="36" t="s">
        <v>596</v>
      </c>
      <c r="H267" s="37">
        <v>1050000</v>
      </c>
      <c r="I267" s="4"/>
      <c r="J267" s="4"/>
      <c r="K267" s="4"/>
      <c r="L267" s="5">
        <v>1050000</v>
      </c>
      <c r="M267" s="6">
        <v>0</v>
      </c>
      <c r="N267" s="10">
        <v>0</v>
      </c>
      <c r="O267" s="14">
        <v>1050000</v>
      </c>
      <c r="P267" s="14">
        <v>0</v>
      </c>
      <c r="Q267" s="14">
        <v>0</v>
      </c>
      <c r="R267" s="26"/>
      <c r="S267" s="26"/>
      <c r="T267" s="26"/>
    </row>
    <row r="268" spans="1:20" s="21" customFormat="1" ht="27" x14ac:dyDescent="0.25">
      <c r="A268" s="3">
        <v>57</v>
      </c>
      <c r="B268" s="2">
        <v>604</v>
      </c>
      <c r="C268" s="3">
        <v>49</v>
      </c>
      <c r="D268" s="3">
        <v>1</v>
      </c>
      <c r="E268" s="3">
        <v>5</v>
      </c>
      <c r="F268" s="3">
        <v>51</v>
      </c>
      <c r="G268" s="36" t="s">
        <v>599</v>
      </c>
      <c r="H268" s="37">
        <v>1050000</v>
      </c>
      <c r="I268" s="4"/>
      <c r="J268" s="4"/>
      <c r="K268" s="4"/>
      <c r="L268" s="5">
        <v>1050000</v>
      </c>
      <c r="M268" s="6">
        <v>0</v>
      </c>
      <c r="N268" s="10">
        <v>0</v>
      </c>
      <c r="O268" s="14">
        <v>1050000</v>
      </c>
      <c r="P268" s="14">
        <v>0</v>
      </c>
      <c r="Q268" s="14">
        <v>0</v>
      </c>
      <c r="R268" s="26"/>
      <c r="S268" s="26"/>
      <c r="T268" s="26"/>
    </row>
    <row r="269" spans="1:20" s="21" customFormat="1" x14ac:dyDescent="0.25">
      <c r="A269" s="3">
        <v>57</v>
      </c>
      <c r="B269" s="2">
        <v>604</v>
      </c>
      <c r="C269" s="3">
        <v>49</v>
      </c>
      <c r="D269" s="3">
        <v>2</v>
      </c>
      <c r="E269" s="3">
        <v>5</v>
      </c>
      <c r="F269" s="3">
        <v>51</v>
      </c>
      <c r="G269" s="36" t="s">
        <v>600</v>
      </c>
      <c r="H269" s="37">
        <v>1320000</v>
      </c>
      <c r="I269" s="4"/>
      <c r="J269" s="4"/>
      <c r="K269" s="4"/>
      <c r="L269" s="5">
        <v>1320000</v>
      </c>
      <c r="M269" s="6">
        <v>0</v>
      </c>
      <c r="N269" s="10">
        <v>0</v>
      </c>
      <c r="O269" s="14">
        <v>1320000</v>
      </c>
      <c r="P269" s="14">
        <v>0</v>
      </c>
      <c r="Q269" s="14">
        <v>0</v>
      </c>
      <c r="R269" s="26"/>
      <c r="S269" s="26"/>
      <c r="T269" s="26"/>
    </row>
    <row r="270" spans="1:20" s="21" customFormat="1" ht="27" x14ac:dyDescent="0.25">
      <c r="A270" s="3">
        <v>57</v>
      </c>
      <c r="B270" s="2">
        <v>604</v>
      </c>
      <c r="C270" s="3">
        <v>49</v>
      </c>
      <c r="D270" s="3">
        <v>1</v>
      </c>
      <c r="E270" s="3">
        <v>6</v>
      </c>
      <c r="F270" s="3">
        <v>51</v>
      </c>
      <c r="G270" s="36" t="s">
        <v>601</v>
      </c>
      <c r="H270" s="37">
        <v>3300000</v>
      </c>
      <c r="I270" s="4"/>
      <c r="J270" s="4"/>
      <c r="K270" s="4"/>
      <c r="L270" s="5">
        <v>3300000</v>
      </c>
      <c r="M270" s="6">
        <v>0</v>
      </c>
      <c r="N270" s="10">
        <v>0</v>
      </c>
      <c r="O270" s="14">
        <v>3300000</v>
      </c>
      <c r="P270" s="14">
        <v>0</v>
      </c>
      <c r="Q270" s="14">
        <v>0</v>
      </c>
      <c r="R270" s="26"/>
      <c r="S270" s="26"/>
      <c r="T270" s="26"/>
    </row>
    <row r="271" spans="1:20" s="21" customFormat="1" x14ac:dyDescent="0.25">
      <c r="A271" s="3">
        <v>57</v>
      </c>
      <c r="B271" s="2">
        <v>604</v>
      </c>
      <c r="C271" s="3">
        <v>49</v>
      </c>
      <c r="D271" s="3">
        <v>2</v>
      </c>
      <c r="E271" s="3">
        <v>6</v>
      </c>
      <c r="F271" s="3">
        <v>51</v>
      </c>
      <c r="G271" s="36" t="s">
        <v>602</v>
      </c>
      <c r="H271" s="37">
        <v>900000</v>
      </c>
      <c r="I271" s="4"/>
      <c r="J271" s="4"/>
      <c r="K271" s="4"/>
      <c r="L271" s="5">
        <v>900000</v>
      </c>
      <c r="M271" s="6">
        <v>0</v>
      </c>
      <c r="N271" s="10">
        <v>0</v>
      </c>
      <c r="O271" s="14">
        <v>900000</v>
      </c>
      <c r="P271" s="14">
        <v>0</v>
      </c>
      <c r="Q271" s="14">
        <v>0</v>
      </c>
      <c r="R271" s="26"/>
      <c r="S271" s="26"/>
      <c r="T271" s="26"/>
    </row>
    <row r="272" spans="1:20" s="21" customFormat="1" ht="27" x14ac:dyDescent="0.25">
      <c r="A272" s="3">
        <v>57</v>
      </c>
      <c r="B272" s="2">
        <v>604</v>
      </c>
      <c r="C272" s="3">
        <v>49</v>
      </c>
      <c r="D272" s="3">
        <v>1</v>
      </c>
      <c r="E272" s="3">
        <v>7</v>
      </c>
      <c r="F272" s="3">
        <v>51</v>
      </c>
      <c r="G272" s="36" t="s">
        <v>603</v>
      </c>
      <c r="H272" s="37">
        <v>1200000</v>
      </c>
      <c r="I272" s="4"/>
      <c r="J272" s="4"/>
      <c r="K272" s="4"/>
      <c r="L272" s="5">
        <v>1200000</v>
      </c>
      <c r="M272" s="6">
        <v>0</v>
      </c>
      <c r="N272" s="10">
        <v>0</v>
      </c>
      <c r="O272" s="17">
        <v>1200000</v>
      </c>
      <c r="P272" s="17">
        <v>0</v>
      </c>
      <c r="Q272" s="17">
        <v>0</v>
      </c>
      <c r="R272" s="26"/>
      <c r="S272" s="26"/>
      <c r="T272" s="26"/>
    </row>
    <row r="273" spans="1:20" s="21" customFormat="1" ht="27" x14ac:dyDescent="0.25">
      <c r="A273" s="3">
        <v>57</v>
      </c>
      <c r="B273" s="2">
        <v>604</v>
      </c>
      <c r="C273" s="3">
        <v>49</v>
      </c>
      <c r="D273" s="3">
        <v>2</v>
      </c>
      <c r="E273" s="3">
        <v>7</v>
      </c>
      <c r="F273" s="3">
        <v>51</v>
      </c>
      <c r="G273" s="36" t="s">
        <v>604</v>
      </c>
      <c r="H273" s="37">
        <v>5280000</v>
      </c>
      <c r="I273" s="4"/>
      <c r="J273" s="4"/>
      <c r="K273" s="4"/>
      <c r="L273" s="5">
        <v>5280000</v>
      </c>
      <c r="M273" s="6">
        <v>0</v>
      </c>
      <c r="N273" s="10">
        <v>0</v>
      </c>
      <c r="O273" s="17">
        <v>5280000</v>
      </c>
      <c r="P273" s="17">
        <v>0</v>
      </c>
      <c r="Q273" s="17">
        <v>0</v>
      </c>
      <c r="R273" s="26"/>
      <c r="S273" s="26"/>
      <c r="T273" s="26"/>
    </row>
    <row r="274" spans="1:20" s="21" customFormat="1" ht="27" x14ac:dyDescent="0.25">
      <c r="A274" s="3">
        <v>57</v>
      </c>
      <c r="B274" s="2">
        <v>604</v>
      </c>
      <c r="C274" s="3">
        <v>49</v>
      </c>
      <c r="D274" s="3">
        <v>1</v>
      </c>
      <c r="E274" s="3">
        <v>8</v>
      </c>
      <c r="F274" s="3">
        <v>51</v>
      </c>
      <c r="G274" s="36" t="s">
        <v>605</v>
      </c>
      <c r="H274" s="37">
        <v>1500000</v>
      </c>
      <c r="I274" s="4"/>
      <c r="J274" s="4"/>
      <c r="K274" s="4"/>
      <c r="L274" s="5">
        <v>1500000</v>
      </c>
      <c r="M274" s="6">
        <v>0</v>
      </c>
      <c r="N274" s="10">
        <v>0</v>
      </c>
      <c r="O274" s="14">
        <v>1500000</v>
      </c>
      <c r="P274" s="14">
        <v>0</v>
      </c>
      <c r="Q274" s="14">
        <v>0</v>
      </c>
      <c r="R274" s="26"/>
      <c r="S274" s="26"/>
      <c r="T274" s="26"/>
    </row>
    <row r="275" spans="1:20" s="21" customFormat="1" ht="27" x14ac:dyDescent="0.25">
      <c r="A275" s="3">
        <v>57</v>
      </c>
      <c r="B275" s="2">
        <v>604</v>
      </c>
      <c r="C275" s="3">
        <v>49</v>
      </c>
      <c r="D275" s="3">
        <v>2</v>
      </c>
      <c r="E275" s="3">
        <v>8</v>
      </c>
      <c r="F275" s="3">
        <v>51</v>
      </c>
      <c r="G275" s="36" t="s">
        <v>606</v>
      </c>
      <c r="H275" s="37">
        <v>2250000</v>
      </c>
      <c r="I275" s="4"/>
      <c r="J275" s="4"/>
      <c r="K275" s="4"/>
      <c r="L275" s="5">
        <v>2250000</v>
      </c>
      <c r="M275" s="6">
        <v>0</v>
      </c>
      <c r="N275" s="10">
        <v>0</v>
      </c>
      <c r="O275" s="17">
        <v>2250000</v>
      </c>
      <c r="P275" s="17">
        <v>0</v>
      </c>
      <c r="Q275" s="17">
        <v>0</v>
      </c>
      <c r="R275" s="26"/>
      <c r="S275" s="26"/>
      <c r="T275" s="26"/>
    </row>
    <row r="276" spans="1:20" s="21" customFormat="1" ht="27" x14ac:dyDescent="0.25">
      <c r="A276" s="3">
        <v>57</v>
      </c>
      <c r="B276" s="2">
        <v>604</v>
      </c>
      <c r="C276" s="3">
        <v>49</v>
      </c>
      <c r="D276" s="3">
        <v>1</v>
      </c>
      <c r="E276" s="3">
        <v>9</v>
      </c>
      <c r="F276" s="3">
        <v>51</v>
      </c>
      <c r="G276" s="36" t="s">
        <v>607</v>
      </c>
      <c r="H276" s="37">
        <v>1200000</v>
      </c>
      <c r="I276" s="4"/>
      <c r="J276" s="4"/>
      <c r="K276" s="4"/>
      <c r="L276" s="5">
        <v>1200000</v>
      </c>
      <c r="M276" s="6">
        <v>0</v>
      </c>
      <c r="N276" s="10">
        <v>0</v>
      </c>
      <c r="O276" s="14">
        <v>1200000</v>
      </c>
      <c r="P276" s="14">
        <v>0</v>
      </c>
      <c r="Q276" s="14">
        <v>0</v>
      </c>
      <c r="R276" s="26"/>
      <c r="S276" s="26"/>
      <c r="T276" s="26"/>
    </row>
    <row r="277" spans="1:20" s="21" customFormat="1" x14ac:dyDescent="0.25">
      <c r="A277" s="3">
        <v>57</v>
      </c>
      <c r="B277" s="2">
        <v>604</v>
      </c>
      <c r="C277" s="3">
        <v>49</v>
      </c>
      <c r="D277" s="3">
        <v>1</v>
      </c>
      <c r="E277" s="3">
        <v>11</v>
      </c>
      <c r="F277" s="3">
        <v>51</v>
      </c>
      <c r="G277" s="36" t="s">
        <v>608</v>
      </c>
      <c r="H277" s="37">
        <v>1350000</v>
      </c>
      <c r="I277" s="4"/>
      <c r="J277" s="4"/>
      <c r="K277" s="4"/>
      <c r="L277" s="5">
        <v>1350000</v>
      </c>
      <c r="M277" s="6">
        <v>0</v>
      </c>
      <c r="N277" s="10">
        <v>0</v>
      </c>
      <c r="O277" s="14">
        <v>1350000</v>
      </c>
      <c r="P277" s="14">
        <v>0</v>
      </c>
      <c r="Q277" s="14">
        <v>0</v>
      </c>
      <c r="R277" s="26"/>
      <c r="S277" s="26"/>
      <c r="T277" s="26"/>
    </row>
    <row r="278" spans="1:20" s="21" customFormat="1" x14ac:dyDescent="0.25">
      <c r="A278" s="3">
        <v>57</v>
      </c>
      <c r="B278" s="2">
        <v>604</v>
      </c>
      <c r="C278" s="3">
        <v>49</v>
      </c>
      <c r="D278" s="3">
        <v>1</v>
      </c>
      <c r="E278" s="3">
        <v>21</v>
      </c>
      <c r="F278" s="3">
        <v>51</v>
      </c>
      <c r="G278" s="36" t="s">
        <v>611</v>
      </c>
      <c r="H278" s="37">
        <v>2025000</v>
      </c>
      <c r="I278" s="4"/>
      <c r="J278" s="4"/>
      <c r="K278" s="4"/>
      <c r="L278" s="5">
        <v>2025000</v>
      </c>
      <c r="M278" s="6">
        <v>0</v>
      </c>
      <c r="N278" s="10">
        <v>0</v>
      </c>
      <c r="O278" s="14">
        <v>2025000</v>
      </c>
      <c r="P278" s="14">
        <v>0</v>
      </c>
      <c r="Q278" s="14">
        <v>0</v>
      </c>
      <c r="R278" s="26"/>
      <c r="S278" s="26"/>
      <c r="T278" s="26"/>
    </row>
    <row r="279" spans="1:20" s="21" customFormat="1" ht="27" x14ac:dyDescent="0.25">
      <c r="A279" s="3">
        <v>57</v>
      </c>
      <c r="B279" s="2">
        <v>604</v>
      </c>
      <c r="C279" s="3">
        <v>49</v>
      </c>
      <c r="D279" s="3">
        <v>1</v>
      </c>
      <c r="E279" s="3">
        <v>22</v>
      </c>
      <c r="F279" s="3">
        <v>51</v>
      </c>
      <c r="G279" s="36" t="s">
        <v>612</v>
      </c>
      <c r="H279" s="37">
        <v>4500000</v>
      </c>
      <c r="I279" s="4"/>
      <c r="J279" s="4"/>
      <c r="K279" s="4"/>
      <c r="L279" s="5">
        <v>4500000</v>
      </c>
      <c r="M279" s="6">
        <v>0</v>
      </c>
      <c r="N279" s="10">
        <v>0</v>
      </c>
      <c r="O279" s="14">
        <v>4500000</v>
      </c>
      <c r="P279" s="14">
        <v>0</v>
      </c>
      <c r="Q279" s="14">
        <v>0</v>
      </c>
      <c r="R279" s="26"/>
      <c r="S279" s="26"/>
      <c r="T279" s="26"/>
    </row>
    <row r="280" spans="1:20" s="21" customFormat="1" x14ac:dyDescent="0.25">
      <c r="A280" s="3">
        <v>57</v>
      </c>
      <c r="B280" s="2">
        <v>604</v>
      </c>
      <c r="C280" s="3">
        <v>49</v>
      </c>
      <c r="D280" s="3">
        <v>1</v>
      </c>
      <c r="E280" s="3">
        <v>23</v>
      </c>
      <c r="F280" s="3">
        <v>51</v>
      </c>
      <c r="G280" s="36" t="s">
        <v>613</v>
      </c>
      <c r="H280" s="37">
        <v>6000000</v>
      </c>
      <c r="I280" s="4"/>
      <c r="J280" s="4"/>
      <c r="K280" s="4"/>
      <c r="L280" s="5">
        <v>6000000</v>
      </c>
      <c r="M280" s="6">
        <v>0</v>
      </c>
      <c r="N280" s="10">
        <v>0</v>
      </c>
      <c r="O280" s="14">
        <v>6000000</v>
      </c>
      <c r="P280" s="14">
        <v>0</v>
      </c>
      <c r="Q280" s="14">
        <v>0</v>
      </c>
      <c r="R280" s="26"/>
      <c r="S280" s="26"/>
      <c r="T280" s="26"/>
    </row>
    <row r="281" spans="1:20" s="21" customFormat="1" ht="27" x14ac:dyDescent="0.25">
      <c r="A281" s="3">
        <v>57</v>
      </c>
      <c r="B281" s="2">
        <v>604</v>
      </c>
      <c r="C281" s="3">
        <v>49</v>
      </c>
      <c r="D281" s="3">
        <v>1</v>
      </c>
      <c r="E281" s="3">
        <v>24</v>
      </c>
      <c r="F281" s="3">
        <v>51</v>
      </c>
      <c r="G281" s="36" t="s">
        <v>616</v>
      </c>
      <c r="H281" s="37">
        <v>2283688</v>
      </c>
      <c r="I281" s="4"/>
      <c r="J281" s="4"/>
      <c r="K281" s="4"/>
      <c r="L281" s="5">
        <v>2283688</v>
      </c>
      <c r="M281" s="6">
        <v>0</v>
      </c>
      <c r="N281" s="10">
        <v>0</v>
      </c>
      <c r="O281" s="14">
        <v>2283688</v>
      </c>
      <c r="P281" s="14">
        <v>0</v>
      </c>
      <c r="Q281" s="14">
        <v>0</v>
      </c>
      <c r="R281" s="26"/>
      <c r="S281" s="26"/>
      <c r="T281" s="26"/>
    </row>
    <row r="282" spans="1:20" s="21" customFormat="1" x14ac:dyDescent="0.25">
      <c r="A282" s="3">
        <v>57</v>
      </c>
      <c r="B282" s="2">
        <v>604</v>
      </c>
      <c r="C282" s="3">
        <v>49</v>
      </c>
      <c r="D282" s="3">
        <v>2</v>
      </c>
      <c r="E282" s="3">
        <v>35</v>
      </c>
      <c r="F282" s="3">
        <v>51</v>
      </c>
      <c r="G282" s="36" t="s">
        <v>617</v>
      </c>
      <c r="H282" s="37">
        <v>4750500</v>
      </c>
      <c r="I282" s="4"/>
      <c r="J282" s="4"/>
      <c r="K282" s="4"/>
      <c r="L282" s="5">
        <v>4750500</v>
      </c>
      <c r="M282" s="6">
        <v>0</v>
      </c>
      <c r="N282" s="10">
        <v>0</v>
      </c>
      <c r="O282" s="14">
        <v>4750500</v>
      </c>
      <c r="P282" s="14">
        <v>0</v>
      </c>
      <c r="Q282" s="14">
        <v>0</v>
      </c>
      <c r="R282" s="26"/>
      <c r="S282" s="26"/>
      <c r="T282" s="26"/>
    </row>
    <row r="283" spans="1:20" s="21" customFormat="1" x14ac:dyDescent="0.25">
      <c r="A283" s="3">
        <v>57</v>
      </c>
      <c r="B283" s="2">
        <v>604</v>
      </c>
      <c r="C283" s="3">
        <v>49</v>
      </c>
      <c r="D283" s="3">
        <v>2</v>
      </c>
      <c r="E283" s="3">
        <v>37</v>
      </c>
      <c r="F283" s="3">
        <v>51</v>
      </c>
      <c r="G283" s="36" t="s">
        <v>619</v>
      </c>
      <c r="H283" s="37">
        <v>7500000</v>
      </c>
      <c r="I283" s="4"/>
      <c r="J283" s="4"/>
      <c r="K283" s="4"/>
      <c r="L283" s="5">
        <v>7500000</v>
      </c>
      <c r="M283" s="6">
        <v>0</v>
      </c>
      <c r="N283" s="10">
        <v>0</v>
      </c>
      <c r="O283" s="14">
        <v>7500000</v>
      </c>
      <c r="P283" s="14">
        <v>0</v>
      </c>
      <c r="Q283" s="14">
        <v>0</v>
      </c>
      <c r="R283" s="26"/>
      <c r="S283" s="26"/>
      <c r="T283" s="26"/>
    </row>
    <row r="284" spans="1:20" s="21" customFormat="1" x14ac:dyDescent="0.25">
      <c r="A284" s="3">
        <v>57</v>
      </c>
      <c r="B284" s="2">
        <v>604</v>
      </c>
      <c r="C284" s="3">
        <v>49</v>
      </c>
      <c r="D284" s="3">
        <v>2</v>
      </c>
      <c r="E284" s="3">
        <v>38</v>
      </c>
      <c r="F284" s="3">
        <v>51</v>
      </c>
      <c r="G284" s="36" t="s">
        <v>618</v>
      </c>
      <c r="H284" s="37">
        <v>10000000</v>
      </c>
      <c r="I284" s="4"/>
      <c r="J284" s="4"/>
      <c r="K284" s="4"/>
      <c r="L284" s="5">
        <v>10000000</v>
      </c>
      <c r="M284" s="6">
        <v>0</v>
      </c>
      <c r="N284" s="10">
        <v>0</v>
      </c>
      <c r="O284" s="14">
        <v>10000000</v>
      </c>
      <c r="P284" s="14">
        <v>0</v>
      </c>
      <c r="Q284" s="14">
        <v>0</v>
      </c>
      <c r="R284" s="26"/>
      <c r="S284" s="26"/>
      <c r="T284" s="26"/>
    </row>
    <row r="285" spans="1:20" s="21" customFormat="1" x14ac:dyDescent="0.25">
      <c r="A285" s="3">
        <v>57</v>
      </c>
      <c r="B285" s="2">
        <v>604</v>
      </c>
      <c r="C285" s="3">
        <v>50</v>
      </c>
      <c r="D285" s="3">
        <v>1</v>
      </c>
      <c r="E285" s="3">
        <v>21</v>
      </c>
      <c r="F285" s="3">
        <v>51</v>
      </c>
      <c r="G285" s="36" t="s">
        <v>620</v>
      </c>
      <c r="H285" s="37">
        <v>200000000</v>
      </c>
      <c r="I285" s="4"/>
      <c r="J285" s="4"/>
      <c r="K285" s="4"/>
      <c r="L285" s="5">
        <v>200000000</v>
      </c>
      <c r="M285" s="6">
        <v>0</v>
      </c>
      <c r="N285" s="10">
        <v>0</v>
      </c>
      <c r="O285" s="14">
        <v>200000000</v>
      </c>
      <c r="P285" s="14">
        <v>0</v>
      </c>
      <c r="Q285" s="14">
        <v>0</v>
      </c>
      <c r="R285" s="26"/>
      <c r="S285" s="26"/>
      <c r="T285" s="26"/>
    </row>
    <row r="286" spans="1:20" s="21" customFormat="1" x14ac:dyDescent="0.25">
      <c r="A286" s="3">
        <v>57</v>
      </c>
      <c r="B286" s="2">
        <v>604</v>
      </c>
      <c r="C286" s="3">
        <v>50</v>
      </c>
      <c r="D286" s="3">
        <v>1</v>
      </c>
      <c r="E286" s="3">
        <v>25</v>
      </c>
      <c r="F286" s="3">
        <v>51</v>
      </c>
      <c r="G286" s="36" t="s">
        <v>621</v>
      </c>
      <c r="H286" s="37">
        <v>200000000</v>
      </c>
      <c r="I286" s="4"/>
      <c r="J286" s="4"/>
      <c r="K286" s="4"/>
      <c r="L286" s="5">
        <v>200000000</v>
      </c>
      <c r="M286" s="6">
        <v>0</v>
      </c>
      <c r="N286" s="10">
        <v>0</v>
      </c>
      <c r="O286" s="14">
        <v>200000000</v>
      </c>
      <c r="P286" s="14">
        <v>0</v>
      </c>
      <c r="Q286" s="14">
        <v>0</v>
      </c>
      <c r="R286" s="26"/>
      <c r="S286" s="26"/>
      <c r="T286" s="26"/>
    </row>
    <row r="287" spans="1:20" s="21" customFormat="1" x14ac:dyDescent="0.25">
      <c r="A287" s="3">
        <v>57</v>
      </c>
      <c r="B287" s="2">
        <v>604</v>
      </c>
      <c r="C287" s="3">
        <v>50</v>
      </c>
      <c r="D287" s="3">
        <v>1</v>
      </c>
      <c r="E287" s="3">
        <v>30</v>
      </c>
      <c r="F287" s="3">
        <v>51</v>
      </c>
      <c r="G287" s="36" t="s">
        <v>622</v>
      </c>
      <c r="H287" s="37">
        <v>2315195</v>
      </c>
      <c r="I287" s="4"/>
      <c r="J287" s="4"/>
      <c r="K287" s="4"/>
      <c r="L287" s="5">
        <v>2315195</v>
      </c>
      <c r="M287" s="6">
        <v>0</v>
      </c>
      <c r="N287" s="10">
        <v>0</v>
      </c>
      <c r="O287" s="14">
        <v>2315195</v>
      </c>
      <c r="P287" s="14">
        <v>0</v>
      </c>
      <c r="Q287" s="14">
        <v>0</v>
      </c>
      <c r="R287" s="26"/>
      <c r="S287" s="26"/>
      <c r="T287" s="26"/>
    </row>
    <row r="288" spans="1:20" s="21" customFormat="1" x14ac:dyDescent="0.25">
      <c r="A288" s="3">
        <v>57</v>
      </c>
      <c r="B288" s="2">
        <v>604</v>
      </c>
      <c r="C288" s="3">
        <v>50</v>
      </c>
      <c r="D288" s="3">
        <v>1</v>
      </c>
      <c r="E288" s="3">
        <v>32</v>
      </c>
      <c r="F288" s="3">
        <v>51</v>
      </c>
      <c r="G288" s="36" t="s">
        <v>623</v>
      </c>
      <c r="H288" s="37">
        <v>12488936</v>
      </c>
      <c r="I288" s="4"/>
      <c r="J288" s="4"/>
      <c r="K288" s="4"/>
      <c r="L288" s="5">
        <v>12488936</v>
      </c>
      <c r="M288" s="6">
        <v>0</v>
      </c>
      <c r="N288" s="10">
        <v>0</v>
      </c>
      <c r="O288" s="14">
        <v>12488936</v>
      </c>
      <c r="P288" s="14">
        <v>0</v>
      </c>
      <c r="Q288" s="14">
        <v>0</v>
      </c>
      <c r="R288" s="26"/>
      <c r="S288" s="26"/>
      <c r="T288" s="26"/>
    </row>
    <row r="289" spans="1:20" s="21" customFormat="1" x14ac:dyDescent="0.25">
      <c r="A289" s="3">
        <v>57</v>
      </c>
      <c r="B289" s="2">
        <v>604</v>
      </c>
      <c r="C289" s="3">
        <v>50</v>
      </c>
      <c r="D289" s="3">
        <v>1</v>
      </c>
      <c r="E289" s="3">
        <v>35</v>
      </c>
      <c r="F289" s="3">
        <v>51</v>
      </c>
      <c r="G289" s="36" t="s">
        <v>624</v>
      </c>
      <c r="H289" s="37">
        <v>30400004</v>
      </c>
      <c r="I289" s="4"/>
      <c r="J289" s="4"/>
      <c r="K289" s="4"/>
      <c r="L289" s="5">
        <v>30400004</v>
      </c>
      <c r="M289" s="6">
        <v>0</v>
      </c>
      <c r="N289" s="10">
        <v>0</v>
      </c>
      <c r="O289" s="14">
        <v>30400004</v>
      </c>
      <c r="P289" s="14">
        <v>0</v>
      </c>
      <c r="Q289" s="14">
        <v>0</v>
      </c>
      <c r="R289" s="26"/>
      <c r="S289" s="26"/>
      <c r="T289" s="26"/>
    </row>
    <row r="290" spans="1:20" s="21" customFormat="1" x14ac:dyDescent="0.25">
      <c r="A290" s="3">
        <v>57</v>
      </c>
      <c r="B290" s="2">
        <v>604</v>
      </c>
      <c r="C290" s="3">
        <v>50</v>
      </c>
      <c r="D290" s="3">
        <v>1</v>
      </c>
      <c r="E290" s="3">
        <v>47</v>
      </c>
      <c r="F290" s="3">
        <v>51</v>
      </c>
      <c r="G290" s="36" t="s">
        <v>625</v>
      </c>
      <c r="H290" s="37">
        <v>30000000</v>
      </c>
      <c r="I290" s="4"/>
      <c r="J290" s="4"/>
      <c r="K290" s="4"/>
      <c r="L290" s="5">
        <v>30000000</v>
      </c>
      <c r="M290" s="6">
        <v>0</v>
      </c>
      <c r="N290" s="10">
        <v>0</v>
      </c>
      <c r="O290" s="14">
        <v>30000000</v>
      </c>
      <c r="P290" s="14">
        <v>0</v>
      </c>
      <c r="Q290" s="14">
        <v>0</v>
      </c>
      <c r="R290" s="26"/>
      <c r="S290" s="26"/>
      <c r="T290" s="26"/>
    </row>
    <row r="291" spans="1:20" s="21" customFormat="1" x14ac:dyDescent="0.25">
      <c r="A291" s="3">
        <v>57</v>
      </c>
      <c r="B291" s="2">
        <v>604</v>
      </c>
      <c r="C291" s="3">
        <v>51</v>
      </c>
      <c r="D291" s="3">
        <v>1</v>
      </c>
      <c r="E291" s="3">
        <v>31</v>
      </c>
      <c r="F291" s="3">
        <v>51</v>
      </c>
      <c r="G291" s="36" t="s">
        <v>626</v>
      </c>
      <c r="H291" s="37">
        <v>14964360</v>
      </c>
      <c r="I291" s="4"/>
      <c r="J291" s="4"/>
      <c r="K291" s="4"/>
      <c r="L291" s="5">
        <v>14964360</v>
      </c>
      <c r="M291" s="6">
        <v>0</v>
      </c>
      <c r="N291" s="10">
        <v>0</v>
      </c>
      <c r="O291" s="14">
        <v>14964360</v>
      </c>
      <c r="P291" s="14">
        <v>0</v>
      </c>
      <c r="Q291" s="14">
        <v>0</v>
      </c>
      <c r="R291" s="26"/>
      <c r="S291" s="26"/>
      <c r="T291" s="26"/>
    </row>
    <row r="292" spans="1:20" s="21" customFormat="1" x14ac:dyDescent="0.25">
      <c r="A292" s="3">
        <v>52</v>
      </c>
      <c r="B292" s="2">
        <v>607</v>
      </c>
      <c r="C292" s="3">
        <v>16</v>
      </c>
      <c r="D292" s="3">
        <v>0</v>
      </c>
      <c r="E292" s="3">
        <v>4</v>
      </c>
      <c r="F292" s="3">
        <v>51</v>
      </c>
      <c r="G292" s="36" t="s">
        <v>138</v>
      </c>
      <c r="H292" s="37">
        <v>6911263</v>
      </c>
      <c r="I292" s="4"/>
      <c r="J292" s="4"/>
      <c r="K292" s="4"/>
      <c r="L292" s="5">
        <v>6911263</v>
      </c>
      <c r="M292" s="6">
        <v>0</v>
      </c>
      <c r="N292" s="10">
        <v>0</v>
      </c>
      <c r="O292" s="10">
        <v>6911263</v>
      </c>
      <c r="P292" s="10">
        <v>0</v>
      </c>
      <c r="Q292" s="10">
        <v>0</v>
      </c>
      <c r="R292" s="26"/>
      <c r="S292" s="26"/>
      <c r="T292" s="26"/>
    </row>
    <row r="293" spans="1:20" s="21" customFormat="1" x14ac:dyDescent="0.25">
      <c r="A293" s="3">
        <v>52</v>
      </c>
      <c r="B293" s="2">
        <v>607</v>
      </c>
      <c r="C293" s="3">
        <v>16</v>
      </c>
      <c r="D293" s="3">
        <v>0</v>
      </c>
      <c r="E293" s="3">
        <v>4</v>
      </c>
      <c r="F293" s="3">
        <v>52</v>
      </c>
      <c r="G293" s="36" t="s">
        <v>139</v>
      </c>
      <c r="H293" s="37">
        <v>6198197</v>
      </c>
      <c r="I293" s="4"/>
      <c r="J293" s="4"/>
      <c r="K293" s="4"/>
      <c r="L293" s="5">
        <v>6198197</v>
      </c>
      <c r="M293" s="6">
        <v>0</v>
      </c>
      <c r="N293" s="10">
        <v>0</v>
      </c>
      <c r="O293" s="10">
        <v>6198197</v>
      </c>
      <c r="P293" s="10">
        <v>0</v>
      </c>
      <c r="Q293" s="10">
        <v>0</v>
      </c>
      <c r="R293" s="26"/>
      <c r="S293" s="26"/>
      <c r="T293" s="26"/>
    </row>
    <row r="294" spans="1:20" s="21" customFormat="1" x14ac:dyDescent="0.25">
      <c r="A294" s="3">
        <v>52</v>
      </c>
      <c r="B294" s="2">
        <v>607</v>
      </c>
      <c r="C294" s="3">
        <v>16</v>
      </c>
      <c r="D294" s="3">
        <v>0</v>
      </c>
      <c r="E294" s="3">
        <v>4</v>
      </c>
      <c r="F294" s="3">
        <v>54</v>
      </c>
      <c r="G294" s="36" t="s">
        <v>140</v>
      </c>
      <c r="H294" s="37">
        <v>6582156</v>
      </c>
      <c r="I294" s="4"/>
      <c r="J294" s="4"/>
      <c r="K294" s="4"/>
      <c r="L294" s="5">
        <v>6582156</v>
      </c>
      <c r="M294" s="6">
        <v>0</v>
      </c>
      <c r="N294" s="10">
        <v>0</v>
      </c>
      <c r="O294" s="10">
        <v>6582156</v>
      </c>
      <c r="P294" s="10">
        <v>0</v>
      </c>
      <c r="Q294" s="10">
        <v>0</v>
      </c>
      <c r="R294" s="26"/>
      <c r="S294" s="26"/>
      <c r="T294" s="26"/>
    </row>
    <row r="295" spans="1:20" s="21" customFormat="1" ht="27" x14ac:dyDescent="0.25">
      <c r="A295" s="3">
        <v>52</v>
      </c>
      <c r="B295" s="2">
        <v>607</v>
      </c>
      <c r="C295" s="3">
        <v>16</v>
      </c>
      <c r="D295" s="3">
        <v>0</v>
      </c>
      <c r="E295" s="3">
        <v>5</v>
      </c>
      <c r="F295" s="3">
        <v>51</v>
      </c>
      <c r="G295" s="36" t="s">
        <v>141</v>
      </c>
      <c r="H295" s="37">
        <v>14261339</v>
      </c>
      <c r="I295" s="4"/>
      <c r="J295" s="4"/>
      <c r="K295" s="4"/>
      <c r="L295" s="5">
        <v>14261339</v>
      </c>
      <c r="M295" s="6">
        <v>0</v>
      </c>
      <c r="N295" s="10">
        <v>0</v>
      </c>
      <c r="O295" s="10">
        <v>14261339</v>
      </c>
      <c r="P295" s="10">
        <v>0</v>
      </c>
      <c r="Q295" s="10">
        <v>0</v>
      </c>
      <c r="R295" s="26"/>
      <c r="S295" s="26"/>
      <c r="T295" s="26"/>
    </row>
    <row r="296" spans="1:20" s="21" customFormat="1" x14ac:dyDescent="0.25">
      <c r="A296" s="3">
        <v>51</v>
      </c>
      <c r="B296" s="2">
        <v>608</v>
      </c>
      <c r="C296" s="3">
        <v>1</v>
      </c>
      <c r="D296" s="3">
        <v>0</v>
      </c>
      <c r="E296" s="3">
        <v>5</v>
      </c>
      <c r="F296" s="3">
        <v>51</v>
      </c>
      <c r="G296" s="36" t="s">
        <v>92</v>
      </c>
      <c r="H296" s="37">
        <v>60134400</v>
      </c>
      <c r="I296" s="4"/>
      <c r="J296" s="4"/>
      <c r="K296" s="4"/>
      <c r="L296" s="5">
        <v>60134400</v>
      </c>
      <c r="M296" s="6">
        <v>232170</v>
      </c>
      <c r="N296" s="10">
        <v>0</v>
      </c>
      <c r="O296" s="10">
        <v>60134400</v>
      </c>
      <c r="P296" s="10">
        <v>232170</v>
      </c>
      <c r="Q296" s="10">
        <v>0</v>
      </c>
      <c r="R296" s="26"/>
      <c r="S296" s="26"/>
      <c r="T296" s="26"/>
    </row>
    <row r="297" spans="1:20" s="21" customFormat="1" ht="28.5" x14ac:dyDescent="0.25">
      <c r="A297" s="3">
        <v>52</v>
      </c>
      <c r="B297" s="2">
        <v>609</v>
      </c>
      <c r="C297" s="3">
        <v>16</v>
      </c>
      <c r="D297" s="3">
        <v>0</v>
      </c>
      <c r="E297" s="3">
        <v>20</v>
      </c>
      <c r="F297" s="3">
        <v>51</v>
      </c>
      <c r="G297" s="36" t="s">
        <v>89</v>
      </c>
      <c r="H297" s="37">
        <v>1800000</v>
      </c>
      <c r="I297" s="4"/>
      <c r="J297" s="4"/>
      <c r="K297" s="4"/>
      <c r="L297" s="5">
        <v>1800000</v>
      </c>
      <c r="M297" s="6">
        <v>0</v>
      </c>
      <c r="N297" s="10">
        <v>0</v>
      </c>
      <c r="O297" s="10">
        <v>1800000</v>
      </c>
      <c r="P297" s="10">
        <v>0</v>
      </c>
      <c r="Q297" s="10">
        <v>0</v>
      </c>
      <c r="R297" s="26"/>
      <c r="S297" s="26"/>
      <c r="T297" s="26"/>
    </row>
    <row r="298" spans="1:20" s="21" customFormat="1" ht="27" x14ac:dyDescent="0.25">
      <c r="A298" s="3">
        <v>30</v>
      </c>
      <c r="B298" s="2">
        <v>613</v>
      </c>
      <c r="C298" s="3">
        <v>20</v>
      </c>
      <c r="D298" s="3">
        <v>2</v>
      </c>
      <c r="E298" s="3"/>
      <c r="F298" s="3"/>
      <c r="G298" s="36" t="s">
        <v>172</v>
      </c>
      <c r="H298" s="40"/>
      <c r="I298" s="37">
        <v>17593200</v>
      </c>
      <c r="J298" s="4"/>
      <c r="K298" s="4"/>
      <c r="L298" s="5">
        <v>0</v>
      </c>
      <c r="M298" s="6">
        <v>0</v>
      </c>
      <c r="N298" s="10">
        <v>0</v>
      </c>
      <c r="O298" s="10">
        <v>0</v>
      </c>
      <c r="P298" s="10">
        <v>0</v>
      </c>
      <c r="Q298" s="10">
        <v>0</v>
      </c>
      <c r="R298" s="26"/>
      <c r="S298" s="26"/>
      <c r="T298" s="26"/>
    </row>
    <row r="299" spans="1:20" s="21" customFormat="1" ht="27" x14ac:dyDescent="0.25">
      <c r="A299" s="3">
        <v>30</v>
      </c>
      <c r="B299" s="2">
        <v>613</v>
      </c>
      <c r="C299" s="3">
        <v>20</v>
      </c>
      <c r="D299" s="3">
        <v>5</v>
      </c>
      <c r="E299" s="3"/>
      <c r="F299" s="3"/>
      <c r="G299" s="36" t="s">
        <v>173</v>
      </c>
      <c r="H299" s="40"/>
      <c r="I299" s="37">
        <v>16377666</v>
      </c>
      <c r="J299" s="4"/>
      <c r="K299" s="4"/>
      <c r="L299" s="5">
        <v>0</v>
      </c>
      <c r="M299" s="6">
        <v>0</v>
      </c>
      <c r="N299" s="10">
        <v>0</v>
      </c>
      <c r="O299" s="10">
        <v>0</v>
      </c>
      <c r="P299" s="10">
        <v>0</v>
      </c>
      <c r="Q299" s="10">
        <v>0</v>
      </c>
      <c r="R299" s="26"/>
      <c r="S299" s="26"/>
      <c r="T299" s="26"/>
    </row>
    <row r="300" spans="1:20" s="21" customFormat="1" ht="27" x14ac:dyDescent="0.25">
      <c r="A300" s="3">
        <v>75</v>
      </c>
      <c r="B300" s="2">
        <v>850</v>
      </c>
      <c r="C300" s="3">
        <v>1</v>
      </c>
      <c r="D300" s="3">
        <v>1</v>
      </c>
      <c r="E300" s="3">
        <v>7</v>
      </c>
      <c r="F300" s="3">
        <v>51</v>
      </c>
      <c r="G300" s="36" t="s">
        <v>27</v>
      </c>
      <c r="H300" s="37">
        <v>14661000</v>
      </c>
      <c r="I300" s="4"/>
      <c r="J300" s="4"/>
      <c r="K300" s="4"/>
      <c r="L300" s="5">
        <v>14661000</v>
      </c>
      <c r="M300" s="6">
        <v>0</v>
      </c>
      <c r="N300" s="10">
        <v>0</v>
      </c>
      <c r="O300" s="10">
        <v>14661000</v>
      </c>
      <c r="P300" s="10">
        <v>0</v>
      </c>
      <c r="Q300" s="10">
        <v>0</v>
      </c>
      <c r="R300" s="26"/>
      <c r="S300" s="26"/>
      <c r="T300" s="26"/>
    </row>
    <row r="301" spans="1:20" ht="15" x14ac:dyDescent="0.3">
      <c r="A301" s="115" t="s">
        <v>9</v>
      </c>
      <c r="B301" s="115"/>
      <c r="C301" s="115"/>
      <c r="D301" s="115"/>
      <c r="E301" s="115"/>
      <c r="F301" s="72"/>
      <c r="G301" s="73"/>
      <c r="H301" s="74">
        <f>+SUM(H8:H300)</f>
        <v>13681142934</v>
      </c>
      <c r="I301" s="74">
        <f>+SUM(I8:I300)</f>
        <v>33970866</v>
      </c>
      <c r="J301" s="74">
        <f>+SUM(J8:J300)</f>
        <v>5000000</v>
      </c>
      <c r="K301" s="74"/>
      <c r="L301" s="75">
        <v>0</v>
      </c>
      <c r="M301" s="75">
        <f>+SUM(M8:M300)</f>
        <v>12649339909</v>
      </c>
      <c r="N301" s="75">
        <f>+SUM(N8:N300)</f>
        <v>11433080614.34</v>
      </c>
      <c r="O301" s="75">
        <f>+SUM(O8:O300)</f>
        <v>15171509931</v>
      </c>
      <c r="P301" s="75">
        <f>+SUM(P8:P300)</f>
        <v>12649339909</v>
      </c>
      <c r="Q301" s="75">
        <f>+SUM(Q8:Q300)</f>
        <v>11433080615.59</v>
      </c>
    </row>
    <row r="302" spans="1:20" x14ac:dyDescent="0.25">
      <c r="J302" s="30"/>
      <c r="K302" s="30"/>
    </row>
    <row r="303" spans="1:20" x14ac:dyDescent="0.25">
      <c r="M303" s="31"/>
    </row>
    <row r="304" spans="1:20" ht="15" x14ac:dyDescent="0.3">
      <c r="A304" s="32" t="s">
        <v>627</v>
      </c>
      <c r="B304" s="23" t="s">
        <v>654</v>
      </c>
      <c r="M304" s="31"/>
    </row>
    <row r="305" spans="1:17" ht="15" x14ac:dyDescent="0.3">
      <c r="A305" s="29" t="s">
        <v>59</v>
      </c>
      <c r="B305" s="110" t="s">
        <v>56</v>
      </c>
      <c r="C305" s="110"/>
      <c r="D305" s="111" t="s">
        <v>57</v>
      </c>
      <c r="E305" s="112"/>
      <c r="F305" s="112"/>
      <c r="G305" s="112"/>
      <c r="H305" s="112"/>
      <c r="I305" s="112"/>
      <c r="J305" s="112"/>
      <c r="K305" s="112"/>
      <c r="L305" s="112"/>
      <c r="M305" s="112"/>
      <c r="N305" s="112"/>
      <c r="O305" s="112"/>
      <c r="P305" s="112"/>
      <c r="Q305" s="112"/>
    </row>
    <row r="306" spans="1:17" ht="15" x14ac:dyDescent="0.3">
      <c r="A306" s="29" t="s">
        <v>64</v>
      </c>
      <c r="B306" s="110" t="s">
        <v>69</v>
      </c>
      <c r="C306" s="110"/>
      <c r="D306" s="111" t="s">
        <v>70</v>
      </c>
      <c r="E306" s="112"/>
      <c r="F306" s="112"/>
      <c r="G306" s="112"/>
      <c r="H306" s="112"/>
      <c r="I306" s="112"/>
      <c r="J306" s="112"/>
      <c r="K306" s="112"/>
      <c r="L306" s="112"/>
      <c r="M306" s="112"/>
      <c r="N306" s="112"/>
      <c r="O306" s="112"/>
      <c r="P306" s="112"/>
      <c r="Q306" s="112"/>
    </row>
    <row r="307" spans="1:17" ht="15" x14ac:dyDescent="0.3">
      <c r="A307" s="29" t="s">
        <v>67</v>
      </c>
      <c r="B307" s="110" t="s">
        <v>69</v>
      </c>
      <c r="C307" s="110"/>
      <c r="D307" s="111" t="s">
        <v>84</v>
      </c>
      <c r="E307" s="112"/>
      <c r="F307" s="112"/>
      <c r="G307" s="112"/>
      <c r="H307" s="112"/>
      <c r="I307" s="112"/>
      <c r="J307" s="112"/>
      <c r="K307" s="112"/>
      <c r="L307" s="112"/>
      <c r="M307" s="112"/>
      <c r="N307" s="112"/>
      <c r="O307" s="112"/>
      <c r="P307" s="112"/>
      <c r="Q307" s="112"/>
    </row>
    <row r="308" spans="1:17" ht="15" x14ac:dyDescent="0.3">
      <c r="A308" s="29" t="s">
        <v>87</v>
      </c>
      <c r="B308" s="110" t="s">
        <v>90</v>
      </c>
      <c r="C308" s="110"/>
      <c r="D308" s="124" t="s">
        <v>91</v>
      </c>
      <c r="E308" s="125"/>
      <c r="F308" s="125"/>
      <c r="G308" s="125"/>
      <c r="H308" s="112"/>
      <c r="I308" s="112"/>
      <c r="J308" s="112"/>
      <c r="K308" s="112"/>
      <c r="L308" s="112"/>
      <c r="M308" s="112"/>
      <c r="N308" s="112"/>
      <c r="O308" s="112"/>
      <c r="P308" s="112"/>
      <c r="Q308" s="112"/>
    </row>
    <row r="309" spans="1:17" x14ac:dyDescent="0.25">
      <c r="A309" s="33"/>
      <c r="D309" s="125"/>
      <c r="E309" s="125"/>
      <c r="F309" s="125"/>
      <c r="G309" s="125"/>
      <c r="H309" s="112"/>
      <c r="I309" s="112"/>
      <c r="J309" s="112"/>
      <c r="K309" s="112"/>
      <c r="L309" s="112"/>
      <c r="M309" s="112"/>
      <c r="N309" s="112"/>
      <c r="O309" s="112"/>
      <c r="P309" s="112"/>
      <c r="Q309" s="112"/>
    </row>
    <row r="310" spans="1:17" ht="15" x14ac:dyDescent="0.3">
      <c r="A310" s="29" t="s">
        <v>93</v>
      </c>
      <c r="B310" s="110" t="s">
        <v>94</v>
      </c>
      <c r="C310" s="110"/>
      <c r="D310" s="113" t="s">
        <v>95</v>
      </c>
      <c r="E310" s="114"/>
      <c r="F310" s="114"/>
      <c r="G310" s="114"/>
      <c r="H310" s="112"/>
      <c r="I310" s="112"/>
      <c r="J310" s="112"/>
      <c r="K310" s="112"/>
      <c r="L310" s="112"/>
      <c r="M310" s="112"/>
      <c r="N310" s="112"/>
      <c r="O310" s="112"/>
      <c r="P310" s="112"/>
      <c r="Q310" s="112"/>
    </row>
    <row r="311" spans="1:17" ht="15" x14ac:dyDescent="0.3">
      <c r="A311" s="29" t="s">
        <v>97</v>
      </c>
      <c r="B311" s="110" t="s">
        <v>98</v>
      </c>
      <c r="C311" s="110"/>
      <c r="D311" s="111" t="s">
        <v>99</v>
      </c>
      <c r="E311" s="112"/>
      <c r="F311" s="112"/>
      <c r="G311" s="112"/>
    </row>
    <row r="312" spans="1:17" ht="15" x14ac:dyDescent="0.3">
      <c r="A312" s="29" t="s">
        <v>101</v>
      </c>
      <c r="B312" s="110" t="s">
        <v>98</v>
      </c>
      <c r="C312" s="110"/>
      <c r="D312" s="124" t="s">
        <v>102</v>
      </c>
      <c r="E312" s="125"/>
      <c r="F312" s="125"/>
      <c r="G312" s="125"/>
      <c r="H312" s="112"/>
      <c r="I312" s="112"/>
      <c r="J312" s="112"/>
      <c r="K312" s="112"/>
      <c r="L312" s="112"/>
      <c r="M312" s="112"/>
      <c r="N312" s="112"/>
      <c r="O312" s="112"/>
      <c r="P312" s="112"/>
      <c r="Q312" s="112"/>
    </row>
    <row r="313" spans="1:17" ht="15" x14ac:dyDescent="0.3">
      <c r="A313" s="29" t="s">
        <v>110</v>
      </c>
      <c r="B313" s="110" t="s">
        <v>111</v>
      </c>
      <c r="C313" s="110"/>
      <c r="D313" s="113" t="s">
        <v>112</v>
      </c>
      <c r="E313" s="114"/>
      <c r="F313" s="114"/>
      <c r="G313" s="114"/>
      <c r="H313" s="112"/>
      <c r="I313" s="112"/>
      <c r="J313" s="112"/>
      <c r="K313" s="112"/>
      <c r="L313" s="112"/>
      <c r="M313" s="112"/>
      <c r="N313" s="112"/>
      <c r="O313" s="112"/>
      <c r="P313" s="112"/>
      <c r="Q313" s="112"/>
    </row>
    <row r="314" spans="1:17" ht="15" x14ac:dyDescent="0.3">
      <c r="A314" s="29" t="s">
        <v>116</v>
      </c>
      <c r="B314" s="110" t="s">
        <v>111</v>
      </c>
      <c r="C314" s="110"/>
      <c r="D314" s="111" t="s">
        <v>117</v>
      </c>
      <c r="E314" s="112"/>
      <c r="F314" s="112"/>
      <c r="G314" s="112"/>
    </row>
    <row r="315" spans="1:17" ht="15" x14ac:dyDescent="0.3">
      <c r="A315" s="32" t="s">
        <v>119</v>
      </c>
      <c r="B315" s="110" t="s">
        <v>111</v>
      </c>
      <c r="C315" s="110"/>
      <c r="D315" s="111" t="s">
        <v>120</v>
      </c>
      <c r="E315" s="112"/>
      <c r="F315" s="112"/>
      <c r="G315" s="112"/>
    </row>
    <row r="316" spans="1:17" ht="15" x14ac:dyDescent="0.3">
      <c r="A316" s="32" t="s">
        <v>123</v>
      </c>
      <c r="B316" s="110" t="s">
        <v>111</v>
      </c>
      <c r="C316" s="110"/>
      <c r="D316" s="111" t="s">
        <v>124</v>
      </c>
      <c r="E316" s="112"/>
      <c r="F316" s="112"/>
      <c r="G316" s="112"/>
    </row>
    <row r="317" spans="1:17" ht="15" x14ac:dyDescent="0.3">
      <c r="A317" s="32" t="s">
        <v>128</v>
      </c>
      <c r="B317" s="110" t="s">
        <v>111</v>
      </c>
      <c r="C317" s="110"/>
      <c r="D317" s="113" t="s">
        <v>129</v>
      </c>
      <c r="E317" s="114"/>
      <c r="F317" s="114"/>
      <c r="G317" s="114"/>
      <c r="H317" s="112"/>
      <c r="I317" s="112"/>
      <c r="J317" s="112"/>
      <c r="K317" s="112"/>
      <c r="L317" s="112"/>
      <c r="M317" s="112"/>
      <c r="N317" s="112"/>
      <c r="O317" s="112"/>
      <c r="P317" s="112"/>
      <c r="Q317" s="112"/>
    </row>
    <row r="318" spans="1:17" ht="15" x14ac:dyDescent="0.3">
      <c r="A318" s="32" t="s">
        <v>133</v>
      </c>
      <c r="B318" s="110" t="s">
        <v>134</v>
      </c>
      <c r="C318" s="110"/>
      <c r="D318" s="124" t="s">
        <v>135</v>
      </c>
      <c r="E318" s="125"/>
      <c r="F318" s="125"/>
      <c r="G318" s="125"/>
      <c r="H318" s="112"/>
      <c r="I318" s="112"/>
      <c r="J318" s="112"/>
      <c r="K318" s="112"/>
      <c r="L318" s="112"/>
      <c r="M318" s="112"/>
      <c r="N318" s="112"/>
      <c r="O318" s="112"/>
      <c r="P318" s="112"/>
      <c r="Q318" s="112"/>
    </row>
    <row r="319" spans="1:17" x14ac:dyDescent="0.25">
      <c r="D319" s="125"/>
      <c r="E319" s="125"/>
      <c r="F319" s="125"/>
      <c r="G319" s="125"/>
      <c r="H319" s="112"/>
      <c r="I319" s="112"/>
      <c r="J319" s="112"/>
      <c r="K319" s="112"/>
      <c r="L319" s="112"/>
      <c r="M319" s="112"/>
      <c r="N319" s="112"/>
      <c r="O319" s="112"/>
      <c r="P319" s="112"/>
      <c r="Q319" s="112"/>
    </row>
    <row r="320" spans="1:17" x14ac:dyDescent="0.25">
      <c r="D320" s="112"/>
      <c r="E320" s="112"/>
      <c r="F320" s="112"/>
      <c r="G320" s="112"/>
      <c r="H320" s="112"/>
      <c r="I320" s="112"/>
      <c r="J320" s="112"/>
      <c r="K320" s="112"/>
      <c r="L320" s="112"/>
      <c r="M320" s="112"/>
      <c r="N320" s="112"/>
      <c r="O320" s="112"/>
      <c r="P320" s="112"/>
      <c r="Q320" s="112"/>
    </row>
    <row r="321" spans="1:17" ht="15" x14ac:dyDescent="0.3">
      <c r="A321" s="32" t="s">
        <v>142</v>
      </c>
      <c r="B321" s="110" t="s">
        <v>143</v>
      </c>
      <c r="C321" s="110"/>
      <c r="D321" s="113" t="s">
        <v>144</v>
      </c>
      <c r="E321" s="114"/>
      <c r="F321" s="114"/>
      <c r="G321" s="114"/>
      <c r="H321" s="112"/>
      <c r="I321" s="112"/>
      <c r="J321" s="112"/>
      <c r="K321" s="112"/>
      <c r="L321" s="112"/>
      <c r="M321" s="112"/>
      <c r="N321" s="112"/>
      <c r="O321" s="112"/>
      <c r="P321" s="112"/>
      <c r="Q321" s="112"/>
    </row>
    <row r="322" spans="1:17" x14ac:dyDescent="0.25">
      <c r="D322" s="114"/>
      <c r="E322" s="114"/>
      <c r="F322" s="114"/>
      <c r="G322" s="114"/>
      <c r="H322" s="112"/>
      <c r="I322" s="112"/>
      <c r="J322" s="112"/>
      <c r="K322" s="112"/>
      <c r="L322" s="112"/>
      <c r="M322" s="112"/>
      <c r="N322" s="112"/>
      <c r="O322" s="112"/>
      <c r="P322" s="112"/>
      <c r="Q322" s="112"/>
    </row>
    <row r="323" spans="1:17" x14ac:dyDescent="0.25">
      <c r="D323" s="114"/>
      <c r="E323" s="114"/>
      <c r="F323" s="114"/>
      <c r="G323" s="114"/>
      <c r="H323" s="112"/>
      <c r="I323" s="112"/>
      <c r="J323" s="112"/>
      <c r="K323" s="112"/>
      <c r="L323" s="112"/>
      <c r="M323" s="112"/>
      <c r="N323" s="112"/>
      <c r="O323" s="112"/>
      <c r="P323" s="112"/>
      <c r="Q323" s="112"/>
    </row>
    <row r="324" spans="1:17" ht="15" x14ac:dyDescent="0.3">
      <c r="A324" s="32" t="s">
        <v>146</v>
      </c>
      <c r="B324" s="110" t="s">
        <v>147</v>
      </c>
      <c r="C324" s="110"/>
      <c r="D324" s="113" t="s">
        <v>148</v>
      </c>
      <c r="E324" s="114"/>
      <c r="F324" s="114"/>
      <c r="G324" s="114"/>
      <c r="H324" s="112"/>
      <c r="I324" s="112"/>
      <c r="J324" s="112"/>
      <c r="K324" s="112"/>
      <c r="L324" s="112"/>
      <c r="M324" s="112"/>
      <c r="N324" s="112"/>
      <c r="O324" s="112"/>
      <c r="P324" s="112"/>
      <c r="Q324" s="112"/>
    </row>
    <row r="325" spans="1:17" x14ac:dyDescent="0.25">
      <c r="D325" s="114"/>
      <c r="E325" s="114"/>
      <c r="F325" s="114"/>
      <c r="G325" s="114"/>
      <c r="H325" s="112"/>
      <c r="I325" s="112"/>
      <c r="J325" s="112"/>
      <c r="K325" s="112"/>
      <c r="L325" s="112"/>
      <c r="M325" s="112"/>
      <c r="N325" s="112"/>
      <c r="O325" s="112"/>
      <c r="P325" s="112"/>
      <c r="Q325" s="112"/>
    </row>
    <row r="326" spans="1:17" ht="15" x14ac:dyDescent="0.3">
      <c r="A326" s="32" t="s">
        <v>150</v>
      </c>
      <c r="B326" s="110" t="s">
        <v>147</v>
      </c>
      <c r="C326" s="110"/>
      <c r="D326" s="113" t="s">
        <v>151</v>
      </c>
      <c r="E326" s="114"/>
      <c r="F326" s="114"/>
      <c r="G326" s="114"/>
      <c r="H326" s="112"/>
      <c r="I326" s="112"/>
      <c r="J326" s="112"/>
      <c r="K326" s="112"/>
      <c r="L326" s="112"/>
      <c r="M326" s="112"/>
      <c r="N326" s="112"/>
      <c r="O326" s="112"/>
      <c r="P326" s="112"/>
      <c r="Q326" s="112"/>
    </row>
    <row r="327" spans="1:17" x14ac:dyDescent="0.25">
      <c r="D327" s="114"/>
      <c r="E327" s="114"/>
      <c r="F327" s="114"/>
      <c r="G327" s="114"/>
      <c r="H327" s="112"/>
      <c r="I327" s="112"/>
      <c r="J327" s="112"/>
      <c r="K327" s="112"/>
      <c r="L327" s="112"/>
      <c r="M327" s="112"/>
      <c r="N327" s="112"/>
      <c r="O327" s="112"/>
      <c r="P327" s="112"/>
      <c r="Q327" s="112"/>
    </row>
    <row r="328" spans="1:17" ht="15" x14ac:dyDescent="0.3">
      <c r="A328" s="32" t="s">
        <v>153</v>
      </c>
      <c r="B328" s="110" t="s">
        <v>154</v>
      </c>
      <c r="C328" s="110"/>
      <c r="D328" s="113" t="s">
        <v>155</v>
      </c>
      <c r="E328" s="114"/>
      <c r="F328" s="114"/>
      <c r="G328" s="114"/>
      <c r="H328" s="112"/>
      <c r="I328" s="112"/>
      <c r="J328" s="112"/>
      <c r="K328" s="112"/>
      <c r="L328" s="112"/>
      <c r="M328" s="112"/>
      <c r="N328" s="112"/>
      <c r="O328" s="112"/>
      <c r="P328" s="112"/>
      <c r="Q328" s="112"/>
    </row>
    <row r="329" spans="1:17" x14ac:dyDescent="0.25">
      <c r="D329" s="114"/>
      <c r="E329" s="114"/>
      <c r="F329" s="114"/>
      <c r="G329" s="114"/>
      <c r="H329" s="112"/>
      <c r="I329" s="112"/>
      <c r="J329" s="112"/>
      <c r="K329" s="112"/>
      <c r="L329" s="112"/>
      <c r="M329" s="112"/>
      <c r="N329" s="112"/>
      <c r="O329" s="112"/>
      <c r="P329" s="112"/>
      <c r="Q329" s="112"/>
    </row>
    <row r="330" spans="1:17" ht="15" x14ac:dyDescent="0.3">
      <c r="A330" s="32" t="s">
        <v>157</v>
      </c>
      <c r="B330" s="110" t="s">
        <v>154</v>
      </c>
      <c r="C330" s="110"/>
      <c r="D330" s="113" t="s">
        <v>158</v>
      </c>
      <c r="E330" s="114"/>
      <c r="F330" s="114"/>
      <c r="G330" s="114"/>
      <c r="H330" s="112"/>
      <c r="I330" s="112"/>
      <c r="J330" s="112"/>
      <c r="K330" s="112"/>
      <c r="L330" s="112"/>
      <c r="M330" s="112"/>
      <c r="N330" s="112"/>
      <c r="O330" s="112"/>
      <c r="P330" s="112"/>
      <c r="Q330" s="112"/>
    </row>
    <row r="331" spans="1:17" x14ac:dyDescent="0.25">
      <c r="D331" s="114"/>
      <c r="E331" s="114"/>
      <c r="F331" s="114"/>
      <c r="G331" s="114"/>
      <c r="H331" s="112"/>
      <c r="I331" s="112"/>
      <c r="J331" s="112"/>
      <c r="K331" s="112"/>
      <c r="L331" s="112"/>
      <c r="M331" s="112"/>
      <c r="N331" s="112"/>
      <c r="O331" s="112"/>
      <c r="P331" s="112"/>
      <c r="Q331" s="112"/>
    </row>
    <row r="332" spans="1:17" ht="15" x14ac:dyDescent="0.3">
      <c r="A332" s="32" t="s">
        <v>160</v>
      </c>
      <c r="B332" s="110" t="s">
        <v>154</v>
      </c>
      <c r="C332" s="110"/>
      <c r="D332" s="113" t="s">
        <v>161</v>
      </c>
      <c r="E332" s="114"/>
      <c r="F332" s="114"/>
      <c r="G332" s="114"/>
      <c r="H332" s="112"/>
      <c r="I332" s="112"/>
      <c r="J332" s="112"/>
      <c r="K332" s="112"/>
      <c r="L332" s="112"/>
      <c r="M332" s="112"/>
      <c r="N332" s="112"/>
      <c r="O332" s="112"/>
      <c r="P332" s="112"/>
      <c r="Q332" s="112"/>
    </row>
    <row r="333" spans="1:17" x14ac:dyDescent="0.25">
      <c r="D333" s="114"/>
      <c r="E333" s="114"/>
      <c r="F333" s="114"/>
      <c r="G333" s="114"/>
      <c r="H333" s="112"/>
      <c r="I333" s="112"/>
      <c r="J333" s="112"/>
      <c r="K333" s="112"/>
      <c r="L333" s="112"/>
      <c r="M333" s="112"/>
      <c r="N333" s="112"/>
      <c r="O333" s="112"/>
      <c r="P333" s="112"/>
      <c r="Q333" s="112"/>
    </row>
    <row r="334" spans="1:17" ht="15" x14ac:dyDescent="0.3">
      <c r="A334" s="32" t="s">
        <v>174</v>
      </c>
      <c r="B334" s="110" t="s">
        <v>175</v>
      </c>
      <c r="C334" s="110"/>
      <c r="D334" s="112" t="s">
        <v>176</v>
      </c>
      <c r="E334" s="112"/>
      <c r="F334" s="112"/>
      <c r="G334" s="112"/>
    </row>
    <row r="335" spans="1:17" ht="15" x14ac:dyDescent="0.3">
      <c r="A335" s="32" t="s">
        <v>180</v>
      </c>
      <c r="B335" s="110" t="s">
        <v>181</v>
      </c>
      <c r="C335" s="110"/>
      <c r="D335" s="113" t="s">
        <v>182</v>
      </c>
      <c r="E335" s="114"/>
      <c r="F335" s="114"/>
      <c r="G335" s="114"/>
    </row>
    <row r="336" spans="1:17" ht="15" x14ac:dyDescent="0.3">
      <c r="A336" s="32" t="s">
        <v>184</v>
      </c>
      <c r="B336" s="110" t="s">
        <v>181</v>
      </c>
      <c r="C336" s="110"/>
      <c r="D336" s="113" t="s">
        <v>185</v>
      </c>
      <c r="E336" s="114"/>
      <c r="F336" s="114"/>
      <c r="G336" s="114"/>
      <c r="H336" s="112"/>
      <c r="I336" s="112"/>
      <c r="J336" s="112"/>
      <c r="K336" s="112"/>
      <c r="L336" s="112"/>
      <c r="M336" s="112"/>
      <c r="N336" s="112"/>
      <c r="O336" s="112"/>
      <c r="P336" s="112"/>
      <c r="Q336" s="112"/>
    </row>
    <row r="337" spans="1:17" ht="15" x14ac:dyDescent="0.3">
      <c r="A337" s="32" t="s">
        <v>187</v>
      </c>
      <c r="B337" s="110" t="s">
        <v>181</v>
      </c>
      <c r="C337" s="110"/>
      <c r="D337" s="113" t="s">
        <v>188</v>
      </c>
      <c r="E337" s="114"/>
      <c r="F337" s="114"/>
      <c r="G337" s="114"/>
      <c r="H337" s="112"/>
      <c r="I337" s="112"/>
      <c r="J337" s="112"/>
      <c r="K337" s="112"/>
      <c r="L337" s="112"/>
      <c r="M337" s="112"/>
      <c r="N337" s="112"/>
      <c r="O337" s="112"/>
      <c r="P337" s="112"/>
      <c r="Q337" s="112"/>
    </row>
    <row r="338" spans="1:17" ht="15" x14ac:dyDescent="0.3">
      <c r="A338" s="32" t="s">
        <v>190</v>
      </c>
      <c r="B338" s="110" t="s">
        <v>181</v>
      </c>
      <c r="C338" s="110"/>
      <c r="D338" s="113" t="s">
        <v>191</v>
      </c>
      <c r="E338" s="114"/>
      <c r="F338" s="114"/>
      <c r="G338" s="114"/>
      <c r="H338" s="112"/>
      <c r="I338" s="112"/>
      <c r="J338" s="112"/>
      <c r="K338" s="112"/>
      <c r="L338" s="112"/>
      <c r="M338" s="112"/>
      <c r="N338" s="112"/>
      <c r="O338" s="112"/>
      <c r="P338" s="112"/>
      <c r="Q338" s="112"/>
    </row>
    <row r="339" spans="1:17" ht="15" x14ac:dyDescent="0.3">
      <c r="A339" s="32" t="s">
        <v>193</v>
      </c>
      <c r="B339" s="110" t="s">
        <v>181</v>
      </c>
      <c r="C339" s="110"/>
      <c r="D339" s="113" t="s">
        <v>194</v>
      </c>
      <c r="E339" s="114"/>
      <c r="F339" s="114"/>
      <c r="G339" s="114"/>
    </row>
    <row r="340" spans="1:17" ht="15" x14ac:dyDescent="0.3">
      <c r="A340" s="32" t="s">
        <v>196</v>
      </c>
      <c r="B340" s="110" t="s">
        <v>181</v>
      </c>
      <c r="C340" s="110"/>
      <c r="D340" s="113" t="s">
        <v>197</v>
      </c>
      <c r="E340" s="114"/>
      <c r="F340" s="114"/>
      <c r="G340" s="114"/>
    </row>
    <row r="341" spans="1:17" ht="15" x14ac:dyDescent="0.3">
      <c r="A341" s="32" t="s">
        <v>199</v>
      </c>
      <c r="B341" s="110" t="s">
        <v>181</v>
      </c>
      <c r="C341" s="110"/>
      <c r="D341" s="113" t="s">
        <v>200</v>
      </c>
      <c r="E341" s="114"/>
      <c r="F341" s="114"/>
      <c r="G341" s="114"/>
    </row>
    <row r="342" spans="1:17" ht="15" x14ac:dyDescent="0.3">
      <c r="A342" s="32" t="s">
        <v>202</v>
      </c>
      <c r="B342" s="110" t="s">
        <v>181</v>
      </c>
      <c r="C342" s="110"/>
      <c r="D342" s="113" t="s">
        <v>203</v>
      </c>
      <c r="E342" s="114"/>
      <c r="F342" s="114"/>
      <c r="G342" s="114"/>
    </row>
    <row r="343" spans="1:17" ht="15" x14ac:dyDescent="0.3">
      <c r="A343" s="32" t="s">
        <v>236</v>
      </c>
      <c r="B343" s="110" t="s">
        <v>237</v>
      </c>
      <c r="C343" s="110"/>
      <c r="D343" s="113" t="s">
        <v>238</v>
      </c>
      <c r="E343" s="114"/>
      <c r="F343" s="114"/>
      <c r="G343" s="114"/>
      <c r="H343" s="112"/>
      <c r="I343" s="112"/>
      <c r="J343" s="112"/>
      <c r="K343" s="112"/>
      <c r="L343" s="112"/>
      <c r="M343" s="112"/>
      <c r="N343" s="112"/>
      <c r="O343" s="112"/>
      <c r="P343" s="112"/>
      <c r="Q343" s="112"/>
    </row>
    <row r="344" spans="1:17" ht="15" x14ac:dyDescent="0.3">
      <c r="A344" s="32" t="s">
        <v>240</v>
      </c>
      <c r="B344" s="110" t="s">
        <v>237</v>
      </c>
      <c r="C344" s="110"/>
      <c r="D344" s="113" t="s">
        <v>241</v>
      </c>
      <c r="E344" s="114"/>
      <c r="F344" s="114"/>
      <c r="G344" s="114"/>
      <c r="H344" s="112"/>
      <c r="I344" s="112"/>
      <c r="J344" s="112"/>
      <c r="K344" s="112"/>
      <c r="L344" s="112"/>
      <c r="M344" s="112"/>
      <c r="N344" s="112"/>
      <c r="O344" s="112"/>
      <c r="P344" s="112"/>
      <c r="Q344" s="112"/>
    </row>
    <row r="345" spans="1:17" ht="15" x14ac:dyDescent="0.3">
      <c r="A345" s="32" t="s">
        <v>244</v>
      </c>
      <c r="B345" s="110" t="s">
        <v>237</v>
      </c>
      <c r="C345" s="110"/>
      <c r="D345" s="113" t="s">
        <v>245</v>
      </c>
      <c r="E345" s="114"/>
      <c r="F345" s="114"/>
      <c r="G345" s="114"/>
      <c r="H345" s="112"/>
      <c r="I345" s="112"/>
      <c r="J345" s="112"/>
      <c r="K345" s="112"/>
      <c r="L345" s="112"/>
      <c r="M345" s="112"/>
      <c r="N345" s="112"/>
      <c r="O345" s="112"/>
      <c r="P345" s="112"/>
      <c r="Q345" s="112"/>
    </row>
    <row r="346" spans="1:17" s="32" customFormat="1" ht="15" x14ac:dyDescent="0.3">
      <c r="D346" s="114"/>
      <c r="E346" s="114"/>
      <c r="F346" s="114"/>
      <c r="G346" s="114"/>
      <c r="H346" s="112"/>
      <c r="I346" s="112"/>
      <c r="J346" s="112"/>
      <c r="K346" s="112"/>
      <c r="L346" s="112"/>
      <c r="M346" s="112"/>
      <c r="N346" s="112"/>
      <c r="O346" s="112"/>
      <c r="P346" s="112"/>
      <c r="Q346" s="112"/>
    </row>
    <row r="347" spans="1:17" ht="15" x14ac:dyDescent="0.3">
      <c r="A347" s="32" t="s">
        <v>247</v>
      </c>
      <c r="B347" s="110" t="s">
        <v>237</v>
      </c>
      <c r="C347" s="110"/>
      <c r="D347" s="113" t="s">
        <v>248</v>
      </c>
      <c r="E347" s="114"/>
      <c r="F347" s="114"/>
      <c r="G347" s="114"/>
      <c r="H347" s="112"/>
      <c r="I347" s="112"/>
      <c r="J347" s="112"/>
      <c r="K347" s="112"/>
      <c r="L347" s="112"/>
      <c r="M347" s="112"/>
      <c r="N347" s="112"/>
      <c r="O347" s="112"/>
      <c r="P347" s="112"/>
      <c r="Q347" s="112"/>
    </row>
    <row r="348" spans="1:17" ht="15" x14ac:dyDescent="0.3">
      <c r="A348" s="32" t="s">
        <v>250</v>
      </c>
      <c r="B348" s="110" t="s">
        <v>251</v>
      </c>
      <c r="C348" s="110"/>
      <c r="D348" s="113" t="s">
        <v>252</v>
      </c>
      <c r="E348" s="114"/>
      <c r="F348" s="114"/>
      <c r="G348" s="114"/>
      <c r="H348" s="112"/>
      <c r="I348" s="112"/>
      <c r="J348" s="112"/>
      <c r="K348" s="112"/>
      <c r="L348" s="112"/>
      <c r="M348" s="112"/>
      <c r="N348" s="112"/>
      <c r="O348" s="112"/>
      <c r="P348" s="112"/>
      <c r="Q348" s="112"/>
    </row>
    <row r="349" spans="1:17" ht="15" x14ac:dyDescent="0.3">
      <c r="A349" s="32" t="s">
        <v>255</v>
      </c>
      <c r="B349" s="110" t="s">
        <v>256</v>
      </c>
      <c r="C349" s="110"/>
      <c r="D349" s="113" t="s">
        <v>257</v>
      </c>
      <c r="E349" s="114"/>
      <c r="F349" s="114"/>
      <c r="G349" s="114"/>
      <c r="H349" s="112"/>
      <c r="I349" s="112"/>
      <c r="J349" s="112"/>
      <c r="K349" s="112"/>
      <c r="L349" s="112"/>
      <c r="M349" s="112"/>
      <c r="N349" s="112"/>
      <c r="O349" s="112"/>
      <c r="P349" s="112"/>
      <c r="Q349" s="112"/>
    </row>
    <row r="350" spans="1:17" ht="15" x14ac:dyDescent="0.3">
      <c r="A350" s="32" t="s">
        <v>259</v>
      </c>
      <c r="B350" s="110" t="s">
        <v>256</v>
      </c>
      <c r="C350" s="110"/>
      <c r="D350" s="113" t="s">
        <v>260</v>
      </c>
      <c r="E350" s="114"/>
      <c r="F350" s="114"/>
      <c r="G350" s="114"/>
      <c r="H350" s="112"/>
      <c r="I350" s="112"/>
      <c r="J350" s="112"/>
      <c r="K350" s="112"/>
      <c r="L350" s="112"/>
      <c r="M350" s="112"/>
      <c r="N350" s="112"/>
      <c r="O350" s="112"/>
      <c r="P350" s="112"/>
      <c r="Q350" s="112"/>
    </row>
    <row r="351" spans="1:17" ht="15" x14ac:dyDescent="0.3">
      <c r="A351" s="32" t="s">
        <v>262</v>
      </c>
      <c r="B351" s="110" t="s">
        <v>256</v>
      </c>
      <c r="C351" s="110"/>
      <c r="D351" s="113" t="s">
        <v>263</v>
      </c>
      <c r="E351" s="114"/>
      <c r="F351" s="114"/>
      <c r="G351" s="114"/>
      <c r="H351" s="112"/>
      <c r="I351" s="112"/>
      <c r="J351" s="112"/>
      <c r="K351" s="112"/>
      <c r="L351" s="112"/>
      <c r="M351" s="112"/>
      <c r="N351" s="112"/>
      <c r="O351" s="112"/>
      <c r="P351" s="112"/>
      <c r="Q351" s="112"/>
    </row>
    <row r="352" spans="1:17" ht="15" x14ac:dyDescent="0.3">
      <c r="A352" s="32" t="s">
        <v>264</v>
      </c>
      <c r="B352" s="110" t="s">
        <v>265</v>
      </c>
      <c r="C352" s="110"/>
      <c r="D352" s="122" t="s">
        <v>266</v>
      </c>
      <c r="E352" s="123"/>
      <c r="F352" s="123"/>
      <c r="G352" s="123"/>
    </row>
    <row r="353" spans="1:17" ht="15" x14ac:dyDescent="0.3">
      <c r="A353" s="32" t="s">
        <v>276</v>
      </c>
      <c r="B353" s="110" t="s">
        <v>265</v>
      </c>
      <c r="C353" s="110"/>
      <c r="D353" s="122" t="s">
        <v>277</v>
      </c>
      <c r="E353" s="123"/>
      <c r="F353" s="123"/>
      <c r="G353" s="123"/>
    </row>
    <row r="354" spans="1:17" ht="15" x14ac:dyDescent="0.3">
      <c r="A354" s="32" t="s">
        <v>278</v>
      </c>
      <c r="B354" s="110" t="s">
        <v>265</v>
      </c>
      <c r="C354" s="110"/>
      <c r="D354" s="122" t="s">
        <v>279</v>
      </c>
      <c r="E354" s="123"/>
      <c r="F354" s="123"/>
      <c r="G354" s="123"/>
    </row>
    <row r="355" spans="1:17" ht="15" x14ac:dyDescent="0.3">
      <c r="A355" s="32" t="s">
        <v>305</v>
      </c>
      <c r="B355" s="110" t="s">
        <v>265</v>
      </c>
      <c r="C355" s="110"/>
      <c r="D355" s="122" t="s">
        <v>306</v>
      </c>
      <c r="E355" s="123"/>
      <c r="F355" s="123"/>
      <c r="G355" s="123"/>
    </row>
    <row r="356" spans="1:17" ht="15" x14ac:dyDescent="0.3">
      <c r="A356" s="32" t="s">
        <v>308</v>
      </c>
      <c r="B356" s="110" t="s">
        <v>265</v>
      </c>
      <c r="C356" s="110"/>
      <c r="D356" s="122" t="s">
        <v>309</v>
      </c>
      <c r="E356" s="123"/>
      <c r="F356" s="123"/>
      <c r="G356" s="123"/>
    </row>
    <row r="357" spans="1:17" ht="15" x14ac:dyDescent="0.3">
      <c r="A357" s="32" t="s">
        <v>310</v>
      </c>
      <c r="B357" s="110" t="s">
        <v>265</v>
      </c>
      <c r="C357" s="110"/>
      <c r="D357" s="122" t="s">
        <v>312</v>
      </c>
      <c r="E357" s="123"/>
      <c r="F357" s="123"/>
      <c r="G357" s="123"/>
    </row>
    <row r="358" spans="1:17" ht="15" x14ac:dyDescent="0.3">
      <c r="A358" s="32" t="s">
        <v>313</v>
      </c>
      <c r="B358" s="110" t="s">
        <v>265</v>
      </c>
      <c r="C358" s="110"/>
      <c r="D358" s="122" t="s">
        <v>314</v>
      </c>
      <c r="E358" s="123"/>
      <c r="F358" s="123"/>
      <c r="G358" s="123"/>
    </row>
    <row r="359" spans="1:17" ht="15" x14ac:dyDescent="0.3">
      <c r="A359" s="32" t="s">
        <v>335</v>
      </c>
      <c r="B359" s="110" t="s">
        <v>336</v>
      </c>
      <c r="C359" s="110"/>
      <c r="D359" s="122" t="s">
        <v>337</v>
      </c>
      <c r="E359" s="123"/>
      <c r="F359" s="123"/>
      <c r="G359" s="123"/>
    </row>
    <row r="360" spans="1:17" ht="15" x14ac:dyDescent="0.3">
      <c r="A360" s="32" t="s">
        <v>343</v>
      </c>
      <c r="B360" s="110" t="s">
        <v>344</v>
      </c>
      <c r="C360" s="110"/>
      <c r="D360" s="113" t="s">
        <v>345</v>
      </c>
      <c r="E360" s="114"/>
      <c r="F360" s="114"/>
      <c r="G360" s="114"/>
      <c r="H360" s="112"/>
      <c r="I360" s="112"/>
      <c r="J360" s="112"/>
      <c r="K360" s="112"/>
      <c r="L360" s="112"/>
      <c r="M360" s="112"/>
      <c r="N360" s="112"/>
      <c r="O360" s="112"/>
      <c r="P360" s="112"/>
      <c r="Q360" s="112"/>
    </row>
    <row r="361" spans="1:17" ht="15" x14ac:dyDescent="0.3">
      <c r="A361" s="32" t="s">
        <v>362</v>
      </c>
      <c r="B361" s="110" t="s">
        <v>344</v>
      </c>
      <c r="C361" s="110"/>
      <c r="D361" s="113" t="s">
        <v>363</v>
      </c>
      <c r="E361" s="114"/>
      <c r="F361" s="114"/>
      <c r="G361" s="114"/>
      <c r="H361" s="112"/>
      <c r="I361" s="112"/>
      <c r="J361" s="112"/>
      <c r="K361" s="112"/>
      <c r="L361" s="112"/>
      <c r="M361" s="112"/>
      <c r="N361" s="112"/>
      <c r="O361" s="112"/>
      <c r="P361" s="112"/>
      <c r="Q361" s="112"/>
    </row>
    <row r="362" spans="1:17" ht="15" x14ac:dyDescent="0.3">
      <c r="A362" s="32" t="s">
        <v>365</v>
      </c>
      <c r="B362" s="110" t="s">
        <v>366</v>
      </c>
      <c r="C362" s="110"/>
      <c r="D362" s="122" t="s">
        <v>367</v>
      </c>
      <c r="E362" s="123"/>
      <c r="F362" s="123"/>
      <c r="G362" s="123"/>
    </row>
    <row r="363" spans="1:17" ht="15" x14ac:dyDescent="0.3">
      <c r="A363" s="32" t="s">
        <v>369</v>
      </c>
      <c r="B363" s="110" t="s">
        <v>366</v>
      </c>
      <c r="C363" s="110"/>
      <c r="D363" s="107" t="s">
        <v>370</v>
      </c>
      <c r="E363" s="108"/>
      <c r="F363" s="108"/>
      <c r="G363" s="108"/>
    </row>
    <row r="364" spans="1:17" ht="15" x14ac:dyDescent="0.3">
      <c r="A364" s="32" t="s">
        <v>377</v>
      </c>
      <c r="B364" s="110" t="s">
        <v>366</v>
      </c>
      <c r="C364" s="110"/>
      <c r="D364" s="113" t="s">
        <v>378</v>
      </c>
      <c r="E364" s="114"/>
      <c r="F364" s="114"/>
      <c r="G364" s="114"/>
      <c r="H364" s="112"/>
      <c r="I364" s="112"/>
      <c r="J364" s="112"/>
      <c r="K364" s="112"/>
      <c r="L364" s="112"/>
      <c r="M364" s="112"/>
      <c r="N364" s="112"/>
      <c r="O364" s="112"/>
      <c r="P364" s="112"/>
      <c r="Q364" s="112"/>
    </row>
    <row r="365" spans="1:17" ht="15" x14ac:dyDescent="0.3">
      <c r="A365" s="32" t="s">
        <v>383</v>
      </c>
      <c r="B365" s="110" t="s">
        <v>366</v>
      </c>
      <c r="C365" s="110"/>
      <c r="D365" s="113" t="s">
        <v>384</v>
      </c>
      <c r="E365" s="114"/>
      <c r="F365" s="114"/>
      <c r="G365" s="114"/>
      <c r="H365" s="112"/>
      <c r="I365" s="112"/>
      <c r="J365" s="112"/>
      <c r="K365" s="112"/>
      <c r="L365" s="112"/>
      <c r="M365" s="112"/>
      <c r="N365" s="112"/>
      <c r="O365" s="112"/>
      <c r="P365" s="112"/>
      <c r="Q365" s="112"/>
    </row>
    <row r="366" spans="1:17" x14ac:dyDescent="0.25">
      <c r="D366" s="114"/>
      <c r="E366" s="114"/>
      <c r="F366" s="114"/>
      <c r="G366" s="114"/>
      <c r="H366" s="112"/>
      <c r="I366" s="112"/>
      <c r="J366" s="112"/>
      <c r="K366" s="112"/>
      <c r="L366" s="112"/>
      <c r="M366" s="112"/>
      <c r="N366" s="112"/>
      <c r="O366" s="112"/>
      <c r="P366" s="112"/>
      <c r="Q366" s="112"/>
    </row>
    <row r="367" spans="1:17" ht="15" x14ac:dyDescent="0.3">
      <c r="A367" s="32" t="s">
        <v>386</v>
      </c>
      <c r="B367" s="110" t="s">
        <v>366</v>
      </c>
      <c r="C367" s="110"/>
      <c r="D367" s="113" t="s">
        <v>387</v>
      </c>
      <c r="E367" s="114"/>
      <c r="F367" s="114"/>
      <c r="G367" s="114"/>
      <c r="H367" s="112"/>
      <c r="I367" s="112"/>
      <c r="J367" s="112"/>
      <c r="K367" s="112"/>
      <c r="L367" s="112"/>
      <c r="M367" s="112"/>
      <c r="N367" s="112"/>
      <c r="O367" s="112"/>
      <c r="P367" s="112"/>
      <c r="Q367" s="112"/>
    </row>
    <row r="368" spans="1:17" ht="15" x14ac:dyDescent="0.3">
      <c r="A368" s="32" t="s">
        <v>389</v>
      </c>
      <c r="B368" s="110" t="s">
        <v>390</v>
      </c>
      <c r="C368" s="110"/>
      <c r="D368" s="113" t="s">
        <v>404</v>
      </c>
      <c r="E368" s="113"/>
      <c r="F368" s="113"/>
      <c r="G368" s="113"/>
      <c r="H368" s="112"/>
      <c r="I368" s="112"/>
      <c r="J368" s="112"/>
      <c r="K368" s="112"/>
      <c r="L368" s="112"/>
      <c r="M368" s="112"/>
      <c r="N368" s="112"/>
      <c r="O368" s="112"/>
      <c r="P368" s="112"/>
      <c r="Q368" s="112"/>
    </row>
    <row r="369" spans="1:17" x14ac:dyDescent="0.25">
      <c r="D369" s="113"/>
      <c r="E369" s="113"/>
      <c r="F369" s="113"/>
      <c r="G369" s="113"/>
      <c r="H369" s="112"/>
      <c r="I369" s="112"/>
      <c r="J369" s="112"/>
      <c r="K369" s="112"/>
      <c r="L369" s="112"/>
      <c r="M369" s="112"/>
      <c r="N369" s="112"/>
      <c r="O369" s="112"/>
      <c r="P369" s="112"/>
      <c r="Q369" s="112"/>
    </row>
    <row r="370" spans="1:17" ht="15" x14ac:dyDescent="0.3">
      <c r="A370" s="32" t="s">
        <v>406</v>
      </c>
      <c r="B370" s="110" t="s">
        <v>407</v>
      </c>
      <c r="C370" s="110"/>
      <c r="D370" s="113" t="s">
        <v>408</v>
      </c>
      <c r="E370" s="114"/>
      <c r="F370" s="114"/>
      <c r="G370" s="114"/>
      <c r="H370" s="112"/>
      <c r="I370" s="112"/>
      <c r="J370" s="112"/>
      <c r="K370" s="112"/>
      <c r="L370" s="112"/>
      <c r="M370" s="112"/>
      <c r="N370" s="112"/>
      <c r="O370" s="112"/>
      <c r="P370" s="112"/>
      <c r="Q370" s="112"/>
    </row>
    <row r="371" spans="1:17" ht="15" x14ac:dyDescent="0.3">
      <c r="A371" s="32" t="s">
        <v>427</v>
      </c>
      <c r="B371" s="110" t="s">
        <v>428</v>
      </c>
      <c r="C371" s="110"/>
      <c r="D371" s="113" t="s">
        <v>429</v>
      </c>
      <c r="E371" s="114"/>
      <c r="F371" s="114"/>
      <c r="G371" s="114"/>
      <c r="H371" s="112"/>
      <c r="I371" s="112"/>
      <c r="J371" s="112"/>
      <c r="K371" s="112"/>
      <c r="L371" s="112"/>
      <c r="M371" s="112"/>
      <c r="N371" s="112"/>
      <c r="O371" s="112"/>
      <c r="P371" s="112"/>
      <c r="Q371" s="112"/>
    </row>
    <row r="372" spans="1:17" ht="15.75" x14ac:dyDescent="0.3">
      <c r="A372" s="32" t="s">
        <v>430</v>
      </c>
      <c r="B372" s="110" t="s">
        <v>431</v>
      </c>
      <c r="C372" s="110"/>
      <c r="D372" s="107" t="s">
        <v>703</v>
      </c>
      <c r="E372" s="108"/>
      <c r="F372" s="108"/>
      <c r="G372" s="108"/>
      <c r="H372" s="109"/>
      <c r="I372" s="109"/>
      <c r="J372" s="109"/>
    </row>
    <row r="373" spans="1:17" ht="15" x14ac:dyDescent="0.3">
      <c r="A373" s="32" t="s">
        <v>505</v>
      </c>
      <c r="B373" s="110" t="s">
        <v>444</v>
      </c>
      <c r="C373" s="110"/>
      <c r="D373" s="107" t="s">
        <v>506</v>
      </c>
      <c r="E373" s="108"/>
      <c r="F373" s="108"/>
      <c r="G373" s="108"/>
    </row>
    <row r="374" spans="1:17" ht="15" x14ac:dyDescent="0.3">
      <c r="A374" s="32" t="s">
        <v>516</v>
      </c>
      <c r="B374" s="110" t="s">
        <v>444</v>
      </c>
      <c r="C374" s="110"/>
      <c r="D374" s="107" t="s">
        <v>517</v>
      </c>
      <c r="E374" s="108"/>
      <c r="F374" s="108"/>
      <c r="G374" s="108"/>
    </row>
    <row r="375" spans="1:17" ht="15" x14ac:dyDescent="0.3">
      <c r="A375" s="32" t="s">
        <v>519</v>
      </c>
      <c r="B375" s="110" t="s">
        <v>444</v>
      </c>
      <c r="C375" s="110"/>
      <c r="D375" s="107" t="s">
        <v>520</v>
      </c>
      <c r="E375" s="108"/>
      <c r="F375" s="108"/>
      <c r="G375" s="108"/>
    </row>
    <row r="376" spans="1:17" ht="15" x14ac:dyDescent="0.3">
      <c r="A376" s="32" t="s">
        <v>523</v>
      </c>
      <c r="B376" s="110" t="s">
        <v>444</v>
      </c>
      <c r="C376" s="110"/>
      <c r="D376" s="107" t="s">
        <v>524</v>
      </c>
      <c r="E376" s="108"/>
      <c r="F376" s="108"/>
      <c r="G376" s="108"/>
    </row>
    <row r="377" spans="1:17" ht="15" x14ac:dyDescent="0.3">
      <c r="A377" s="32" t="s">
        <v>525</v>
      </c>
      <c r="B377" s="110" t="s">
        <v>444</v>
      </c>
      <c r="C377" s="110"/>
      <c r="D377" s="107" t="s">
        <v>445</v>
      </c>
      <c r="E377" s="108"/>
      <c r="F377" s="108"/>
      <c r="G377" s="108"/>
    </row>
    <row r="378" spans="1:17" ht="15" x14ac:dyDescent="0.3">
      <c r="A378" s="32" t="s">
        <v>529</v>
      </c>
      <c r="B378" s="110" t="s">
        <v>444</v>
      </c>
      <c r="C378" s="110"/>
      <c r="D378" s="107" t="s">
        <v>530</v>
      </c>
      <c r="E378" s="108"/>
      <c r="F378" s="108"/>
      <c r="G378" s="108"/>
    </row>
    <row r="379" spans="1:17" ht="15" x14ac:dyDescent="0.3">
      <c r="A379" s="32" t="s">
        <v>533</v>
      </c>
      <c r="B379" s="110" t="s">
        <v>444</v>
      </c>
      <c r="C379" s="110"/>
      <c r="D379" s="107" t="s">
        <v>534</v>
      </c>
      <c r="E379" s="108"/>
      <c r="F379" s="108"/>
      <c r="G379" s="108"/>
    </row>
    <row r="380" spans="1:17" ht="15" x14ac:dyDescent="0.3">
      <c r="A380" s="32" t="s">
        <v>540</v>
      </c>
      <c r="B380" s="110" t="s">
        <v>444</v>
      </c>
      <c r="C380" s="110"/>
      <c r="D380" s="107" t="s">
        <v>541</v>
      </c>
      <c r="E380" s="108"/>
      <c r="F380" s="108"/>
      <c r="G380" s="108"/>
    </row>
    <row r="381" spans="1:17" ht="15" x14ac:dyDescent="0.3">
      <c r="A381" s="32" t="s">
        <v>551</v>
      </c>
      <c r="B381" s="110" t="s">
        <v>444</v>
      </c>
      <c r="C381" s="110"/>
      <c r="D381" s="107" t="s">
        <v>552</v>
      </c>
      <c r="E381" s="108"/>
      <c r="F381" s="108"/>
      <c r="G381" s="108"/>
    </row>
    <row r="382" spans="1:17" ht="15" x14ac:dyDescent="0.3">
      <c r="A382" s="32" t="s">
        <v>586</v>
      </c>
      <c r="B382" s="110" t="s">
        <v>444</v>
      </c>
      <c r="C382" s="110"/>
      <c r="D382" s="107" t="s">
        <v>587</v>
      </c>
      <c r="E382" s="108"/>
      <c r="F382" s="108"/>
      <c r="G382" s="108"/>
    </row>
    <row r="383" spans="1:17" ht="15" x14ac:dyDescent="0.3">
      <c r="A383" s="32" t="s">
        <v>590</v>
      </c>
      <c r="B383" s="110" t="s">
        <v>444</v>
      </c>
      <c r="C383" s="110"/>
      <c r="D383" s="107" t="s">
        <v>591</v>
      </c>
      <c r="E383" s="108"/>
      <c r="F383" s="108"/>
      <c r="G383" s="108"/>
    </row>
    <row r="384" spans="1:17" ht="15" x14ac:dyDescent="0.3">
      <c r="A384" s="32" t="s">
        <v>593</v>
      </c>
      <c r="B384" s="110" t="s">
        <v>444</v>
      </c>
      <c r="C384" s="110"/>
      <c r="D384" s="107" t="s">
        <v>594</v>
      </c>
      <c r="E384" s="108"/>
      <c r="F384" s="108"/>
      <c r="G384" s="108"/>
    </row>
    <row r="385" spans="1:11" ht="15" x14ac:dyDescent="0.3">
      <c r="A385" s="32" t="s">
        <v>597</v>
      </c>
      <c r="B385" s="110" t="s">
        <v>444</v>
      </c>
      <c r="C385" s="110"/>
      <c r="D385" s="107" t="s">
        <v>598</v>
      </c>
      <c r="E385" s="108"/>
      <c r="F385" s="108"/>
      <c r="G385" s="108"/>
    </row>
    <row r="386" spans="1:11" ht="15" x14ac:dyDescent="0.3">
      <c r="A386" s="32" t="s">
        <v>609</v>
      </c>
      <c r="B386" s="110" t="s">
        <v>444</v>
      </c>
      <c r="C386" s="110"/>
      <c r="D386" s="107" t="s">
        <v>610</v>
      </c>
      <c r="E386" s="108"/>
      <c r="F386" s="108"/>
      <c r="G386" s="108"/>
    </row>
    <row r="387" spans="1:11" ht="15" x14ac:dyDescent="0.3">
      <c r="A387" s="32" t="s">
        <v>614</v>
      </c>
      <c r="B387" s="110" t="s">
        <v>444</v>
      </c>
      <c r="C387" s="110"/>
      <c r="D387" s="107" t="s">
        <v>615</v>
      </c>
      <c r="E387" s="108"/>
      <c r="F387" s="108"/>
      <c r="G387" s="108"/>
    </row>
    <row r="388" spans="1:11" ht="15.75" x14ac:dyDescent="0.3">
      <c r="A388" s="32"/>
      <c r="B388" s="110"/>
      <c r="C388" s="110"/>
      <c r="D388" s="111"/>
      <c r="E388" s="109"/>
      <c r="F388" s="109"/>
      <c r="G388" s="109"/>
      <c r="H388" s="109"/>
      <c r="I388" s="109"/>
      <c r="J388" s="109"/>
      <c r="K388" s="109"/>
    </row>
  </sheetData>
  <sortState ref="A9:Q291">
    <sortCondition ref="B9:B291"/>
    <sortCondition ref="C9:C291"/>
    <sortCondition ref="E9:E291"/>
  </sortState>
  <mergeCells count="149">
    <mergeCell ref="D338:Q338"/>
    <mergeCell ref="D343:Q343"/>
    <mergeCell ref="D344:Q344"/>
    <mergeCell ref="D345:Q346"/>
    <mergeCell ref="D347:Q347"/>
    <mergeCell ref="D348:Q348"/>
    <mergeCell ref="D349:Q349"/>
    <mergeCell ref="D350:Q350"/>
    <mergeCell ref="D351:Q351"/>
    <mergeCell ref="B371:C371"/>
    <mergeCell ref="B372:C372"/>
    <mergeCell ref="D306:Q306"/>
    <mergeCell ref="D305:Q305"/>
    <mergeCell ref="D307:Q307"/>
    <mergeCell ref="D308:Q309"/>
    <mergeCell ref="D310:Q310"/>
    <mergeCell ref="D312:Q312"/>
    <mergeCell ref="D313:Q313"/>
    <mergeCell ref="D317:Q317"/>
    <mergeCell ref="D318:Q320"/>
    <mergeCell ref="D321:Q323"/>
    <mergeCell ref="D324:Q325"/>
    <mergeCell ref="D326:Q327"/>
    <mergeCell ref="D328:Q329"/>
    <mergeCell ref="D330:Q331"/>
    <mergeCell ref="D332:Q333"/>
    <mergeCell ref="D336:Q336"/>
    <mergeCell ref="D337:Q337"/>
    <mergeCell ref="B360:C360"/>
    <mergeCell ref="B361:C361"/>
    <mergeCell ref="B359:C359"/>
    <mergeCell ref="D370:Q370"/>
    <mergeCell ref="D371:Q371"/>
    <mergeCell ref="B368:C368"/>
    <mergeCell ref="D358:G358"/>
    <mergeCell ref="B358:C358"/>
    <mergeCell ref="B365:C365"/>
    <mergeCell ref="B367:C367"/>
    <mergeCell ref="B362:C362"/>
    <mergeCell ref="D362:G362"/>
    <mergeCell ref="B363:C363"/>
    <mergeCell ref="D363:G363"/>
    <mergeCell ref="B364:C364"/>
    <mergeCell ref="D360:Q360"/>
    <mergeCell ref="D361:Q361"/>
    <mergeCell ref="D364:Q364"/>
    <mergeCell ref="D365:Q366"/>
    <mergeCell ref="D367:Q367"/>
    <mergeCell ref="D368:Q369"/>
    <mergeCell ref="D359:G359"/>
    <mergeCell ref="B342:C342"/>
    <mergeCell ref="D342:G342"/>
    <mergeCell ref="B355:C355"/>
    <mergeCell ref="D355:G355"/>
    <mergeCell ref="B356:C356"/>
    <mergeCell ref="D356:G356"/>
    <mergeCell ref="B357:C357"/>
    <mergeCell ref="D357:G357"/>
    <mergeCell ref="B352:C352"/>
    <mergeCell ref="D352:G352"/>
    <mergeCell ref="B353:C353"/>
    <mergeCell ref="D353:G353"/>
    <mergeCell ref="B354:C354"/>
    <mergeCell ref="D354:G354"/>
    <mergeCell ref="B349:C349"/>
    <mergeCell ref="B350:C350"/>
    <mergeCell ref="B351:C351"/>
    <mergeCell ref="O6:Q6"/>
    <mergeCell ref="H6:N6"/>
    <mergeCell ref="B317:C317"/>
    <mergeCell ref="B312:C312"/>
    <mergeCell ref="B311:C311"/>
    <mergeCell ref="B316:C316"/>
    <mergeCell ref="D316:G316"/>
    <mergeCell ref="B313:C313"/>
    <mergeCell ref="B314:C314"/>
    <mergeCell ref="D314:G314"/>
    <mergeCell ref="B315:C315"/>
    <mergeCell ref="D315:G315"/>
    <mergeCell ref="B318:C318"/>
    <mergeCell ref="B310:C310"/>
    <mergeCell ref="B321:C321"/>
    <mergeCell ref="D311:G311"/>
    <mergeCell ref="A301:E301"/>
    <mergeCell ref="A6:G6"/>
    <mergeCell ref="B308:C308"/>
    <mergeCell ref="B305:C305"/>
    <mergeCell ref="B306:C306"/>
    <mergeCell ref="B307:C307"/>
    <mergeCell ref="B328:C328"/>
    <mergeCell ref="B330:C330"/>
    <mergeCell ref="B334:C334"/>
    <mergeCell ref="D334:G334"/>
    <mergeCell ref="B332:C332"/>
    <mergeCell ref="B324:C324"/>
    <mergeCell ref="B326:C326"/>
    <mergeCell ref="B370:C370"/>
    <mergeCell ref="D335:G335"/>
    <mergeCell ref="B335:C335"/>
    <mergeCell ref="B336:C336"/>
    <mergeCell ref="B348:C348"/>
    <mergeCell ref="B345:C345"/>
    <mergeCell ref="B347:C347"/>
    <mergeCell ref="B337:C337"/>
    <mergeCell ref="B338:C338"/>
    <mergeCell ref="B339:C339"/>
    <mergeCell ref="D339:G339"/>
    <mergeCell ref="B340:C340"/>
    <mergeCell ref="D340:G340"/>
    <mergeCell ref="B341:C341"/>
    <mergeCell ref="D341:G341"/>
    <mergeCell ref="B343:C343"/>
    <mergeCell ref="B344:C344"/>
    <mergeCell ref="D381:G381"/>
    <mergeCell ref="D382:G382"/>
    <mergeCell ref="B373:C373"/>
    <mergeCell ref="B374:C374"/>
    <mergeCell ref="B375:C375"/>
    <mergeCell ref="B376:C376"/>
    <mergeCell ref="D373:G373"/>
    <mergeCell ref="D374:G374"/>
    <mergeCell ref="D375:G375"/>
    <mergeCell ref="D376:G376"/>
    <mergeCell ref="B377:C377"/>
    <mergeCell ref="D377:G377"/>
    <mergeCell ref="A2:Q2"/>
    <mergeCell ref="A3:Q3"/>
    <mergeCell ref="A4:Q4"/>
    <mergeCell ref="D372:J372"/>
    <mergeCell ref="B388:C388"/>
    <mergeCell ref="D388:K388"/>
    <mergeCell ref="B383:C383"/>
    <mergeCell ref="D383:G383"/>
    <mergeCell ref="B384:C384"/>
    <mergeCell ref="D384:G384"/>
    <mergeCell ref="B385:C385"/>
    <mergeCell ref="D385:G385"/>
    <mergeCell ref="B386:C386"/>
    <mergeCell ref="D386:G386"/>
    <mergeCell ref="B387:C387"/>
    <mergeCell ref="D387:G387"/>
    <mergeCell ref="B378:C378"/>
    <mergeCell ref="D378:G378"/>
    <mergeCell ref="B379:C379"/>
    <mergeCell ref="B380:C380"/>
    <mergeCell ref="B381:C381"/>
    <mergeCell ref="B382:C382"/>
    <mergeCell ref="D379:G379"/>
    <mergeCell ref="D380:G380"/>
  </mergeCells>
  <conditionalFormatting sqref="A2:A3 H7:Q7 A5">
    <cfRule type="cellIs" dxfId="15" priority="3" stopIfTrue="1" operator="equal">
      <formula>"NO"</formula>
    </cfRule>
  </conditionalFormatting>
  <conditionalFormatting sqref="A4">
    <cfRule type="cellIs" dxfId="14" priority="1" stopIfTrue="1" operator="equal">
      <formula>"NO"</formula>
    </cfRule>
  </conditionalFormatting>
  <printOptions horizontalCentered="1"/>
  <pageMargins left="0.6692913385826772" right="0.62992125984251968" top="0.98425196850393704" bottom="0.59055118110236227" header="0.31496062992125984" footer="0.31496062992125984"/>
  <pageSetup paperSize="9" scale="57" fitToHeight="0"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2"/>
  <sheetViews>
    <sheetView tabSelected="1" view="pageBreakPreview" topLeftCell="A148" zoomScale="60" zoomScaleNormal="100" workbookViewId="0">
      <selection activeCell="P188" sqref="P188"/>
    </sheetView>
  </sheetViews>
  <sheetFormatPr baseColWidth="10" defaultRowHeight="12.75" x14ac:dyDescent="0.2"/>
  <cols>
    <col min="1" max="1" width="5.140625" style="50" customWidth="1"/>
    <col min="2" max="2" width="8.42578125" style="49" customWidth="1"/>
    <col min="3" max="3" width="83.85546875" style="49" customWidth="1"/>
    <col min="4" max="4" width="17" style="49" bestFit="1" customWidth="1"/>
    <col min="5" max="5" width="17" style="49" customWidth="1"/>
    <col min="6" max="6" width="16.42578125" style="49" bestFit="1" customWidth="1"/>
    <col min="7" max="8" width="17.28515625" style="49" bestFit="1" customWidth="1"/>
    <col min="9" max="9" width="13.140625" style="49" bestFit="1" customWidth="1"/>
    <col min="10" max="10" width="14.42578125" style="49" bestFit="1" customWidth="1"/>
    <col min="11" max="11" width="13.28515625" style="49" bestFit="1" customWidth="1"/>
    <col min="12" max="16384" width="11.42578125" style="49"/>
  </cols>
  <sheetData>
    <row r="1" spans="1:17" s="47" customFormat="1" ht="15" x14ac:dyDescent="0.3">
      <c r="A1" s="106" t="s">
        <v>706</v>
      </c>
      <c r="B1" s="106"/>
      <c r="C1" s="106"/>
      <c r="D1" s="106"/>
      <c r="E1" s="106"/>
      <c r="F1" s="106"/>
      <c r="G1" s="106"/>
      <c r="H1" s="106"/>
      <c r="I1" s="106"/>
      <c r="J1" s="106"/>
      <c r="K1" s="106"/>
      <c r="L1" s="45"/>
      <c r="M1" s="45"/>
      <c r="N1" s="45"/>
      <c r="O1" s="45"/>
      <c r="P1" s="45"/>
      <c r="Q1" s="45"/>
    </row>
    <row r="2" spans="1:17" s="47" customFormat="1" ht="15.75" x14ac:dyDescent="0.3">
      <c r="A2" s="106" t="s">
        <v>1</v>
      </c>
      <c r="B2" s="130"/>
      <c r="C2" s="130"/>
      <c r="D2" s="130"/>
      <c r="E2" s="130"/>
      <c r="F2" s="130"/>
      <c r="G2" s="130"/>
      <c r="H2" s="130"/>
      <c r="I2" s="130"/>
      <c r="J2" s="130"/>
      <c r="K2" s="130"/>
    </row>
    <row r="3" spans="1:17" s="47" customFormat="1" ht="15.75" x14ac:dyDescent="0.3">
      <c r="A3" s="106" t="s">
        <v>2</v>
      </c>
      <c r="B3" s="130"/>
      <c r="C3" s="130"/>
      <c r="D3" s="130"/>
      <c r="E3" s="130"/>
      <c r="F3" s="130"/>
      <c r="G3" s="130"/>
      <c r="H3" s="130"/>
      <c r="I3" s="130"/>
      <c r="J3" s="130"/>
      <c r="K3" s="130"/>
    </row>
    <row r="4" spans="1:17" s="47" customFormat="1" ht="15.75" x14ac:dyDescent="0.3">
      <c r="A4" s="45"/>
      <c r="B4" s="1"/>
      <c r="C4" s="1"/>
      <c r="D4" s="1"/>
      <c r="E4" s="1"/>
      <c r="F4" s="1"/>
      <c r="G4" s="1"/>
      <c r="H4" s="1"/>
      <c r="I4" s="1"/>
      <c r="J4" s="1"/>
      <c r="K4" s="1"/>
    </row>
    <row r="5" spans="1:17" s="47" customFormat="1" ht="15.75" x14ac:dyDescent="0.3">
      <c r="A5" s="76"/>
      <c r="B5" s="77"/>
      <c r="C5" s="78"/>
      <c r="D5" s="128" t="s">
        <v>51</v>
      </c>
      <c r="E5" s="128"/>
      <c r="F5" s="128"/>
      <c r="G5" s="128"/>
      <c r="H5" s="128"/>
      <c r="I5" s="128" t="s">
        <v>50</v>
      </c>
      <c r="J5" s="128"/>
      <c r="K5" s="128"/>
    </row>
    <row r="6" spans="1:17" s="47" customFormat="1" ht="59.25" x14ac:dyDescent="0.2">
      <c r="A6" s="59" t="s">
        <v>3</v>
      </c>
      <c r="B6" s="34" t="s">
        <v>4</v>
      </c>
      <c r="C6" s="60" t="s">
        <v>7</v>
      </c>
      <c r="D6" s="61" t="s">
        <v>43</v>
      </c>
      <c r="E6" s="61" t="s">
        <v>52</v>
      </c>
      <c r="F6" s="61" t="s">
        <v>46</v>
      </c>
      <c r="G6" s="61" t="s">
        <v>47</v>
      </c>
      <c r="H6" s="11" t="s">
        <v>48</v>
      </c>
      <c r="I6" s="62" t="s">
        <v>46</v>
      </c>
      <c r="J6" s="62" t="s">
        <v>47</v>
      </c>
      <c r="K6" s="62" t="s">
        <v>48</v>
      </c>
    </row>
    <row r="7" spans="1:17" s="48" customFormat="1" ht="15" x14ac:dyDescent="0.2">
      <c r="A7" s="7">
        <v>81</v>
      </c>
      <c r="B7" s="12">
        <v>107</v>
      </c>
      <c r="C7" s="36" t="s">
        <v>86</v>
      </c>
      <c r="D7" s="63">
        <v>10000000</v>
      </c>
      <c r="E7" s="63"/>
      <c r="F7" s="13">
        <v>0</v>
      </c>
      <c r="G7" s="13">
        <v>0</v>
      </c>
      <c r="H7" s="13">
        <v>0</v>
      </c>
      <c r="I7" s="9">
        <v>0</v>
      </c>
      <c r="J7" s="9">
        <v>0</v>
      </c>
      <c r="K7" s="9">
        <v>0</v>
      </c>
    </row>
    <row r="8" spans="1:17" s="48" customFormat="1" ht="27" x14ac:dyDescent="0.2">
      <c r="A8" s="7">
        <v>72</v>
      </c>
      <c r="B8" s="12">
        <v>116</v>
      </c>
      <c r="C8" s="36" t="s">
        <v>420</v>
      </c>
      <c r="D8" s="63"/>
      <c r="E8" s="64">
        <v>0</v>
      </c>
      <c r="F8" s="13">
        <v>0</v>
      </c>
      <c r="G8" s="13">
        <v>0</v>
      </c>
      <c r="H8" s="13">
        <v>0</v>
      </c>
      <c r="I8" s="9">
        <v>0</v>
      </c>
      <c r="J8" s="9">
        <v>0</v>
      </c>
      <c r="K8" s="9">
        <v>0</v>
      </c>
    </row>
    <row r="9" spans="1:17" s="48" customFormat="1" ht="27" x14ac:dyDescent="0.2">
      <c r="A9" s="7">
        <v>20</v>
      </c>
      <c r="B9" s="7">
        <v>301</v>
      </c>
      <c r="C9" s="65" t="s">
        <v>103</v>
      </c>
      <c r="D9" s="63">
        <v>16050000</v>
      </c>
      <c r="E9" s="63"/>
      <c r="F9" s="8">
        <v>0</v>
      </c>
      <c r="G9" s="8">
        <v>0</v>
      </c>
      <c r="H9" s="8">
        <v>0</v>
      </c>
      <c r="I9" s="9">
        <v>0</v>
      </c>
      <c r="J9" s="9">
        <v>0</v>
      </c>
      <c r="K9" s="9">
        <v>0</v>
      </c>
    </row>
    <row r="10" spans="1:17" s="48" customFormat="1" ht="27" x14ac:dyDescent="0.2">
      <c r="A10" s="7">
        <v>30</v>
      </c>
      <c r="B10" s="7">
        <v>325</v>
      </c>
      <c r="C10" s="65" t="s">
        <v>672</v>
      </c>
      <c r="D10" s="63">
        <v>18900000</v>
      </c>
      <c r="E10" s="63"/>
      <c r="F10" s="8">
        <v>0</v>
      </c>
      <c r="G10" s="8">
        <v>0</v>
      </c>
      <c r="H10" s="8">
        <v>0</v>
      </c>
      <c r="I10" s="9"/>
      <c r="J10" s="9"/>
      <c r="K10" s="9"/>
    </row>
    <row r="11" spans="1:17" s="48" customFormat="1" ht="27" x14ac:dyDescent="0.2">
      <c r="A11" s="7">
        <v>30</v>
      </c>
      <c r="B11" s="7">
        <v>325</v>
      </c>
      <c r="C11" s="65" t="s">
        <v>628</v>
      </c>
      <c r="D11" s="63">
        <v>20700000</v>
      </c>
      <c r="E11" s="63"/>
      <c r="F11" s="8"/>
      <c r="G11" s="8"/>
      <c r="H11" s="8"/>
      <c r="I11" s="9"/>
      <c r="J11" s="9"/>
      <c r="K11" s="9"/>
    </row>
    <row r="12" spans="1:17" s="48" customFormat="1" ht="13.5" x14ac:dyDescent="0.2">
      <c r="A12" s="7">
        <v>30</v>
      </c>
      <c r="B12" s="7">
        <v>325</v>
      </c>
      <c r="C12" s="65" t="s">
        <v>673</v>
      </c>
      <c r="D12" s="63">
        <v>9370000</v>
      </c>
      <c r="E12" s="63"/>
      <c r="F12" s="8">
        <v>0</v>
      </c>
      <c r="G12" s="8">
        <v>0</v>
      </c>
      <c r="H12" s="8">
        <v>0</v>
      </c>
      <c r="I12" s="9"/>
      <c r="J12" s="9"/>
      <c r="K12" s="9"/>
    </row>
    <row r="13" spans="1:17" s="48" customFormat="1" ht="13.5" x14ac:dyDescent="0.2">
      <c r="A13" s="7">
        <v>30</v>
      </c>
      <c r="B13" s="7">
        <v>325</v>
      </c>
      <c r="C13" s="65" t="s">
        <v>629</v>
      </c>
      <c r="D13" s="63">
        <v>6600000</v>
      </c>
      <c r="E13" s="63"/>
      <c r="F13" s="8"/>
      <c r="G13" s="8"/>
      <c r="H13" s="8"/>
      <c r="I13" s="9"/>
      <c r="J13" s="9"/>
      <c r="K13" s="9"/>
    </row>
    <row r="14" spans="1:17" s="48" customFormat="1" ht="13.5" x14ac:dyDescent="0.2">
      <c r="A14" s="7">
        <v>30</v>
      </c>
      <c r="B14" s="7">
        <v>325</v>
      </c>
      <c r="C14" s="65" t="s">
        <v>674</v>
      </c>
      <c r="D14" s="63">
        <v>14700000</v>
      </c>
      <c r="E14" s="63"/>
      <c r="F14" s="8">
        <v>0</v>
      </c>
      <c r="G14" s="8">
        <v>0</v>
      </c>
      <c r="H14" s="8">
        <v>0</v>
      </c>
      <c r="I14" s="9"/>
      <c r="J14" s="9"/>
      <c r="K14" s="9"/>
    </row>
    <row r="15" spans="1:17" s="48" customFormat="1" ht="13.5" x14ac:dyDescent="0.2">
      <c r="A15" s="7">
        <v>30</v>
      </c>
      <c r="B15" s="7">
        <v>325</v>
      </c>
      <c r="C15" s="65" t="s">
        <v>630</v>
      </c>
      <c r="D15" s="63">
        <v>14800000</v>
      </c>
      <c r="E15" s="63"/>
      <c r="F15" s="8"/>
      <c r="G15" s="8"/>
      <c r="H15" s="8"/>
      <c r="I15" s="9"/>
      <c r="J15" s="9"/>
      <c r="K15" s="9"/>
    </row>
    <row r="16" spans="1:17" s="48" customFormat="1" ht="13.5" x14ac:dyDescent="0.2">
      <c r="A16" s="7">
        <v>30</v>
      </c>
      <c r="B16" s="7">
        <v>325</v>
      </c>
      <c r="C16" s="65" t="s">
        <v>676</v>
      </c>
      <c r="D16" s="63">
        <v>73060000</v>
      </c>
      <c r="E16" s="63"/>
      <c r="F16" s="8">
        <v>0</v>
      </c>
      <c r="G16" s="8">
        <v>0</v>
      </c>
      <c r="H16" s="8">
        <v>0</v>
      </c>
      <c r="I16" s="9"/>
      <c r="J16" s="9"/>
      <c r="K16" s="9"/>
    </row>
    <row r="17" spans="1:11" s="48" customFormat="1" ht="27" x14ac:dyDescent="0.2">
      <c r="A17" s="7">
        <v>30</v>
      </c>
      <c r="B17" s="7">
        <v>325</v>
      </c>
      <c r="C17" s="65" t="s">
        <v>631</v>
      </c>
      <c r="D17" s="63">
        <v>11000000</v>
      </c>
      <c r="E17" s="63"/>
      <c r="F17" s="8"/>
      <c r="G17" s="8"/>
      <c r="H17" s="8"/>
      <c r="I17" s="9"/>
      <c r="J17" s="9"/>
      <c r="K17" s="9"/>
    </row>
    <row r="18" spans="1:11" s="48" customFormat="1" ht="13.5" x14ac:dyDescent="0.2">
      <c r="A18" s="7">
        <v>30</v>
      </c>
      <c r="B18" s="7">
        <v>325</v>
      </c>
      <c r="C18" s="65" t="s">
        <v>632</v>
      </c>
      <c r="D18" s="63">
        <v>4400000</v>
      </c>
      <c r="E18" s="63"/>
      <c r="F18" s="8"/>
      <c r="G18" s="8"/>
      <c r="H18" s="8"/>
      <c r="I18" s="9"/>
      <c r="J18" s="9"/>
      <c r="K18" s="9"/>
    </row>
    <row r="19" spans="1:11" s="48" customFormat="1" ht="13.5" x14ac:dyDescent="0.2">
      <c r="A19" s="7">
        <v>30</v>
      </c>
      <c r="B19" s="7">
        <v>325</v>
      </c>
      <c r="C19" s="65" t="s">
        <v>677</v>
      </c>
      <c r="D19" s="63">
        <v>10500000</v>
      </c>
      <c r="E19" s="63"/>
      <c r="F19" s="8">
        <v>0</v>
      </c>
      <c r="G19" s="8">
        <v>0</v>
      </c>
      <c r="H19" s="8">
        <v>0</v>
      </c>
      <c r="I19" s="9"/>
      <c r="J19" s="9"/>
      <c r="K19" s="9"/>
    </row>
    <row r="20" spans="1:11" s="48" customFormat="1" ht="13.5" x14ac:dyDescent="0.2">
      <c r="A20" s="7">
        <v>30</v>
      </c>
      <c r="B20" s="7">
        <v>325</v>
      </c>
      <c r="C20" s="65" t="s">
        <v>678</v>
      </c>
      <c r="D20" s="63">
        <v>7200000</v>
      </c>
      <c r="E20" s="63"/>
      <c r="F20" s="8">
        <v>0</v>
      </c>
      <c r="G20" s="8">
        <v>0</v>
      </c>
      <c r="H20" s="8">
        <v>0</v>
      </c>
      <c r="I20" s="9"/>
      <c r="J20" s="9"/>
      <c r="K20" s="9"/>
    </row>
    <row r="21" spans="1:11" s="48" customFormat="1" ht="13.5" x14ac:dyDescent="0.2">
      <c r="A21" s="7">
        <v>30</v>
      </c>
      <c r="B21" s="7">
        <v>325</v>
      </c>
      <c r="C21" s="65" t="s">
        <v>633</v>
      </c>
      <c r="D21" s="63">
        <v>22000000</v>
      </c>
      <c r="E21" s="63"/>
      <c r="F21" s="8"/>
      <c r="G21" s="8"/>
      <c r="H21" s="8"/>
      <c r="I21" s="9"/>
      <c r="J21" s="9"/>
      <c r="K21" s="9"/>
    </row>
    <row r="22" spans="1:11" s="48" customFormat="1" ht="13.5" x14ac:dyDescent="0.2">
      <c r="A22" s="7">
        <v>30</v>
      </c>
      <c r="B22" s="7">
        <v>325</v>
      </c>
      <c r="C22" s="65" t="s">
        <v>634</v>
      </c>
      <c r="D22" s="63">
        <v>7300000</v>
      </c>
      <c r="E22" s="63"/>
      <c r="F22" s="8"/>
      <c r="G22" s="8"/>
      <c r="H22" s="8"/>
      <c r="I22" s="9"/>
      <c r="J22" s="9"/>
      <c r="K22" s="9"/>
    </row>
    <row r="23" spans="1:11" s="48" customFormat="1" ht="13.5" x14ac:dyDescent="0.2">
      <c r="A23" s="7">
        <v>30</v>
      </c>
      <c r="B23" s="7">
        <v>325</v>
      </c>
      <c r="C23" s="65" t="s">
        <v>635</v>
      </c>
      <c r="D23" s="63">
        <v>4000000</v>
      </c>
      <c r="E23" s="63"/>
      <c r="F23" s="8"/>
      <c r="G23" s="8"/>
      <c r="H23" s="8"/>
      <c r="I23" s="9"/>
      <c r="J23" s="9"/>
      <c r="K23" s="9"/>
    </row>
    <row r="24" spans="1:11" s="48" customFormat="1" ht="27" x14ac:dyDescent="0.2">
      <c r="A24" s="7">
        <v>30</v>
      </c>
      <c r="B24" s="7">
        <v>325</v>
      </c>
      <c r="C24" s="65" t="s">
        <v>636</v>
      </c>
      <c r="D24" s="63">
        <v>2000000</v>
      </c>
      <c r="E24" s="63"/>
      <c r="F24" s="8"/>
      <c r="G24" s="8"/>
      <c r="H24" s="8"/>
      <c r="I24" s="9"/>
      <c r="J24" s="9"/>
      <c r="K24" s="9"/>
    </row>
    <row r="25" spans="1:11" s="48" customFormat="1" ht="13.5" x14ac:dyDescent="0.2">
      <c r="A25" s="7">
        <v>30</v>
      </c>
      <c r="B25" s="7">
        <v>325</v>
      </c>
      <c r="C25" s="65" t="s">
        <v>637</v>
      </c>
      <c r="D25" s="63">
        <v>4000000</v>
      </c>
      <c r="E25" s="63"/>
      <c r="F25" s="8"/>
      <c r="G25" s="8"/>
      <c r="H25" s="8"/>
      <c r="I25" s="9"/>
      <c r="J25" s="9"/>
      <c r="K25" s="9"/>
    </row>
    <row r="26" spans="1:11" s="48" customFormat="1" ht="13.5" x14ac:dyDescent="0.2">
      <c r="A26" s="7">
        <v>30</v>
      </c>
      <c r="B26" s="7">
        <v>325</v>
      </c>
      <c r="C26" s="65" t="s">
        <v>638</v>
      </c>
      <c r="D26" s="63">
        <v>4000000</v>
      </c>
      <c r="E26" s="63"/>
      <c r="F26" s="8"/>
      <c r="G26" s="8"/>
      <c r="H26" s="8"/>
      <c r="I26" s="9"/>
      <c r="J26" s="9"/>
      <c r="K26" s="9"/>
    </row>
    <row r="27" spans="1:11" s="48" customFormat="1" ht="13.5" x14ac:dyDescent="0.2">
      <c r="A27" s="7">
        <v>30</v>
      </c>
      <c r="B27" s="7">
        <v>325</v>
      </c>
      <c r="C27" s="65" t="s">
        <v>639</v>
      </c>
      <c r="D27" s="63">
        <v>2000000</v>
      </c>
      <c r="E27" s="63"/>
      <c r="F27" s="8"/>
      <c r="G27" s="8"/>
      <c r="H27" s="8"/>
      <c r="I27" s="9"/>
      <c r="J27" s="9"/>
      <c r="K27" s="9"/>
    </row>
    <row r="28" spans="1:11" s="48" customFormat="1" ht="13.5" x14ac:dyDescent="0.2">
      <c r="A28" s="7">
        <v>30</v>
      </c>
      <c r="B28" s="7">
        <v>325</v>
      </c>
      <c r="C28" s="65" t="s">
        <v>680</v>
      </c>
      <c r="D28" s="63">
        <v>13000000</v>
      </c>
      <c r="E28" s="63"/>
      <c r="F28" s="8">
        <v>0</v>
      </c>
      <c r="G28" s="8">
        <v>0</v>
      </c>
      <c r="H28" s="8">
        <v>0</v>
      </c>
      <c r="I28" s="9"/>
      <c r="J28" s="9"/>
      <c r="K28" s="9"/>
    </row>
    <row r="29" spans="1:11" s="48" customFormat="1" ht="13.5" x14ac:dyDescent="0.2">
      <c r="A29" s="7">
        <v>30</v>
      </c>
      <c r="B29" s="7">
        <v>325</v>
      </c>
      <c r="C29" s="65" t="s">
        <v>439</v>
      </c>
      <c r="D29" s="63">
        <v>10590000</v>
      </c>
      <c r="E29" s="63"/>
      <c r="F29" s="8">
        <v>0</v>
      </c>
      <c r="G29" s="8">
        <v>0</v>
      </c>
      <c r="H29" s="8">
        <v>0</v>
      </c>
      <c r="I29" s="9">
        <v>0</v>
      </c>
      <c r="J29" s="9">
        <v>0</v>
      </c>
      <c r="K29" s="9">
        <v>0</v>
      </c>
    </row>
    <row r="30" spans="1:11" s="48" customFormat="1" ht="13.5" x14ac:dyDescent="0.2">
      <c r="A30" s="7">
        <v>30</v>
      </c>
      <c r="B30" s="7">
        <v>325</v>
      </c>
      <c r="C30" s="65" t="s">
        <v>440</v>
      </c>
      <c r="D30" s="63">
        <v>1750000</v>
      </c>
      <c r="E30" s="63"/>
      <c r="F30" s="8">
        <v>0</v>
      </c>
      <c r="G30" s="8">
        <v>0</v>
      </c>
      <c r="H30" s="8">
        <v>0</v>
      </c>
      <c r="I30" s="9">
        <v>0</v>
      </c>
      <c r="J30" s="9">
        <v>0</v>
      </c>
      <c r="K30" s="9">
        <v>0</v>
      </c>
    </row>
    <row r="31" spans="1:11" s="48" customFormat="1" ht="13.5" x14ac:dyDescent="0.2">
      <c r="A31" s="7">
        <v>30</v>
      </c>
      <c r="B31" s="7">
        <v>325</v>
      </c>
      <c r="C31" s="65" t="s">
        <v>441</v>
      </c>
      <c r="D31" s="63">
        <v>2720000</v>
      </c>
      <c r="E31" s="63"/>
      <c r="F31" s="8">
        <v>0</v>
      </c>
      <c r="G31" s="8">
        <v>0</v>
      </c>
      <c r="H31" s="8">
        <v>0</v>
      </c>
      <c r="I31" s="9">
        <v>0</v>
      </c>
      <c r="J31" s="9">
        <v>0</v>
      </c>
      <c r="K31" s="9">
        <v>0</v>
      </c>
    </row>
    <row r="32" spans="1:11" s="48" customFormat="1" ht="13.5" x14ac:dyDescent="0.2">
      <c r="A32" s="7">
        <v>30</v>
      </c>
      <c r="B32" s="7">
        <v>325</v>
      </c>
      <c r="C32" s="65" t="s">
        <v>437</v>
      </c>
      <c r="D32" s="63">
        <v>2860000</v>
      </c>
      <c r="E32" s="63"/>
      <c r="F32" s="8">
        <v>0</v>
      </c>
      <c r="G32" s="8">
        <v>1766826</v>
      </c>
      <c r="H32" s="8">
        <v>1766825.71</v>
      </c>
      <c r="I32" s="9"/>
      <c r="J32" s="9"/>
      <c r="K32" s="9"/>
    </row>
    <row r="33" spans="1:11" s="48" customFormat="1" ht="13.5" x14ac:dyDescent="0.2">
      <c r="A33" s="7">
        <v>30</v>
      </c>
      <c r="B33" s="7">
        <v>325</v>
      </c>
      <c r="C33" s="65" t="s">
        <v>640</v>
      </c>
      <c r="D33" s="63">
        <v>1550000</v>
      </c>
      <c r="E33" s="63"/>
      <c r="F33" s="8"/>
      <c r="G33" s="8"/>
      <c r="H33" s="8"/>
      <c r="I33" s="9"/>
      <c r="J33" s="9"/>
      <c r="K33" s="9"/>
    </row>
    <row r="34" spans="1:11" s="48" customFormat="1" ht="13.5" x14ac:dyDescent="0.2">
      <c r="A34" s="7">
        <v>30</v>
      </c>
      <c r="B34" s="7">
        <v>325</v>
      </c>
      <c r="C34" s="65" t="s">
        <v>641</v>
      </c>
      <c r="D34" s="63">
        <v>15930000</v>
      </c>
      <c r="E34" s="63"/>
      <c r="F34" s="8"/>
      <c r="G34" s="8"/>
      <c r="H34" s="8"/>
      <c r="I34" s="9"/>
      <c r="J34" s="9"/>
      <c r="K34" s="9"/>
    </row>
    <row r="35" spans="1:11" s="48" customFormat="1" ht="13.5" x14ac:dyDescent="0.2">
      <c r="A35" s="7">
        <v>30</v>
      </c>
      <c r="B35" s="7">
        <v>325</v>
      </c>
      <c r="C35" s="65" t="s">
        <v>642</v>
      </c>
      <c r="D35" s="63">
        <v>4000000</v>
      </c>
      <c r="E35" s="63"/>
      <c r="F35" s="8"/>
      <c r="G35" s="8"/>
      <c r="H35" s="8"/>
      <c r="I35" s="9"/>
      <c r="J35" s="9"/>
      <c r="K35" s="9"/>
    </row>
    <row r="36" spans="1:11" s="48" customFormat="1" ht="13.5" x14ac:dyDescent="0.2">
      <c r="A36" s="7">
        <v>30</v>
      </c>
      <c r="B36" s="7">
        <v>325</v>
      </c>
      <c r="C36" s="65" t="s">
        <v>643</v>
      </c>
      <c r="D36" s="63">
        <v>3500000</v>
      </c>
      <c r="E36" s="63"/>
      <c r="F36" s="8"/>
      <c r="G36" s="8"/>
      <c r="H36" s="8"/>
      <c r="I36" s="9"/>
      <c r="J36" s="9"/>
      <c r="K36" s="9"/>
    </row>
    <row r="37" spans="1:11" s="48" customFormat="1" ht="13.5" x14ac:dyDescent="0.2">
      <c r="A37" s="7">
        <v>30</v>
      </c>
      <c r="B37" s="7">
        <v>325</v>
      </c>
      <c r="C37" s="65" t="s">
        <v>681</v>
      </c>
      <c r="D37" s="63">
        <v>22090000</v>
      </c>
      <c r="E37" s="63"/>
      <c r="F37" s="8">
        <v>0</v>
      </c>
      <c r="G37" s="8">
        <v>0</v>
      </c>
      <c r="H37" s="8">
        <v>0</v>
      </c>
      <c r="I37" s="9"/>
      <c r="J37" s="9"/>
      <c r="K37" s="9"/>
    </row>
    <row r="38" spans="1:11" s="48" customFormat="1" ht="13.5" x14ac:dyDescent="0.2">
      <c r="A38" s="7">
        <v>30</v>
      </c>
      <c r="B38" s="7">
        <v>325</v>
      </c>
      <c r="C38" s="65" t="s">
        <v>644</v>
      </c>
      <c r="D38" s="63">
        <v>11340000</v>
      </c>
      <c r="E38" s="63"/>
      <c r="F38" s="8"/>
      <c r="G38" s="8"/>
      <c r="H38" s="8">
        <v>8536731.1799999997</v>
      </c>
      <c r="I38" s="9"/>
      <c r="J38" s="9"/>
      <c r="K38" s="9"/>
    </row>
    <row r="39" spans="1:11" s="48" customFormat="1" ht="13.5" x14ac:dyDescent="0.2">
      <c r="A39" s="7">
        <v>30</v>
      </c>
      <c r="B39" s="7">
        <v>325</v>
      </c>
      <c r="C39" s="65" t="s">
        <v>682</v>
      </c>
      <c r="D39" s="63">
        <v>2670000</v>
      </c>
      <c r="E39" s="63"/>
      <c r="F39" s="8">
        <v>0</v>
      </c>
      <c r="G39" s="8">
        <v>0</v>
      </c>
      <c r="H39" s="8">
        <v>0</v>
      </c>
      <c r="I39" s="9"/>
      <c r="J39" s="9"/>
      <c r="K39" s="9"/>
    </row>
    <row r="40" spans="1:11" s="48" customFormat="1" ht="13.5" x14ac:dyDescent="0.2">
      <c r="A40" s="7">
        <v>30</v>
      </c>
      <c r="B40" s="7">
        <v>325</v>
      </c>
      <c r="C40" s="65" t="s">
        <v>683</v>
      </c>
      <c r="D40" s="63">
        <v>2940000</v>
      </c>
      <c r="E40" s="63"/>
      <c r="F40" s="8">
        <v>0</v>
      </c>
      <c r="G40" s="8">
        <v>0</v>
      </c>
      <c r="H40" s="8">
        <v>0</v>
      </c>
      <c r="I40" s="9"/>
      <c r="J40" s="9"/>
      <c r="K40" s="9"/>
    </row>
    <row r="41" spans="1:11" s="48" customFormat="1" ht="13.5" x14ac:dyDescent="0.2">
      <c r="A41" s="7">
        <v>30</v>
      </c>
      <c r="B41" s="7">
        <v>325</v>
      </c>
      <c r="C41" s="65" t="s">
        <v>684</v>
      </c>
      <c r="D41" s="63">
        <v>3580000</v>
      </c>
      <c r="E41" s="63"/>
      <c r="F41" s="8">
        <v>0</v>
      </c>
      <c r="G41" s="8">
        <v>0</v>
      </c>
      <c r="H41" s="8">
        <v>0</v>
      </c>
      <c r="I41" s="9"/>
      <c r="J41" s="9"/>
      <c r="K41" s="9"/>
    </row>
    <row r="42" spans="1:11" s="48" customFormat="1" ht="13.5" x14ac:dyDescent="0.2">
      <c r="A42" s="7">
        <v>30</v>
      </c>
      <c r="B42" s="7">
        <v>325</v>
      </c>
      <c r="C42" s="65" t="s">
        <v>685</v>
      </c>
      <c r="D42" s="63">
        <v>2200000</v>
      </c>
      <c r="E42" s="63"/>
      <c r="F42" s="8">
        <v>0</v>
      </c>
      <c r="G42" s="8">
        <v>0</v>
      </c>
      <c r="H42" s="8">
        <v>0</v>
      </c>
      <c r="I42" s="9"/>
      <c r="J42" s="9"/>
      <c r="K42" s="9"/>
    </row>
    <row r="43" spans="1:11" s="48" customFormat="1" ht="13.5" x14ac:dyDescent="0.2">
      <c r="A43" s="7">
        <v>30</v>
      </c>
      <c r="B43" s="7">
        <v>325</v>
      </c>
      <c r="C43" s="65" t="s">
        <v>686</v>
      </c>
      <c r="D43" s="63">
        <v>12110000</v>
      </c>
      <c r="E43" s="63"/>
      <c r="F43" s="8">
        <v>0</v>
      </c>
      <c r="G43" s="8">
        <v>0</v>
      </c>
      <c r="H43" s="8">
        <v>0</v>
      </c>
      <c r="I43" s="9"/>
      <c r="J43" s="9"/>
      <c r="K43" s="9"/>
    </row>
    <row r="44" spans="1:11" s="48" customFormat="1" ht="13.5" x14ac:dyDescent="0.2">
      <c r="A44" s="7">
        <v>30</v>
      </c>
      <c r="B44" s="7">
        <v>325</v>
      </c>
      <c r="C44" s="65" t="s">
        <v>687</v>
      </c>
      <c r="D44" s="63">
        <v>2330000</v>
      </c>
      <c r="E44" s="63"/>
      <c r="F44" s="8">
        <v>0</v>
      </c>
      <c r="G44" s="8">
        <v>0</v>
      </c>
      <c r="H44" s="8">
        <v>0</v>
      </c>
      <c r="I44" s="9"/>
      <c r="J44" s="9"/>
      <c r="K44" s="9"/>
    </row>
    <row r="45" spans="1:11" s="48" customFormat="1" ht="13.5" x14ac:dyDescent="0.2">
      <c r="A45" s="7">
        <v>30</v>
      </c>
      <c r="B45" s="7">
        <v>325</v>
      </c>
      <c r="C45" s="65" t="s">
        <v>688</v>
      </c>
      <c r="D45" s="63">
        <v>3620000</v>
      </c>
      <c r="E45" s="63"/>
      <c r="F45" s="8">
        <v>0</v>
      </c>
      <c r="G45" s="8">
        <v>0</v>
      </c>
      <c r="H45" s="8">
        <v>0</v>
      </c>
      <c r="I45" s="9"/>
      <c r="J45" s="9"/>
      <c r="K45" s="9"/>
    </row>
    <row r="46" spans="1:11" s="48" customFormat="1" ht="27" x14ac:dyDescent="0.2">
      <c r="A46" s="7">
        <v>30</v>
      </c>
      <c r="B46" s="7">
        <v>325</v>
      </c>
      <c r="C46" s="65" t="s">
        <v>689</v>
      </c>
      <c r="D46" s="63">
        <v>91250000</v>
      </c>
      <c r="E46" s="63"/>
      <c r="F46" s="8">
        <v>0</v>
      </c>
      <c r="G46" s="8">
        <v>0</v>
      </c>
      <c r="H46" s="8">
        <v>0</v>
      </c>
      <c r="I46" s="9"/>
      <c r="J46" s="9"/>
      <c r="K46" s="9"/>
    </row>
    <row r="47" spans="1:11" s="48" customFormat="1" ht="13.5" x14ac:dyDescent="0.2">
      <c r="A47" s="7">
        <v>30</v>
      </c>
      <c r="B47" s="7">
        <v>325</v>
      </c>
      <c r="C47" s="36" t="s">
        <v>442</v>
      </c>
      <c r="D47" s="63">
        <v>300000000</v>
      </c>
      <c r="E47" s="63"/>
      <c r="F47" s="8">
        <v>0</v>
      </c>
      <c r="G47" s="8">
        <v>0</v>
      </c>
      <c r="H47" s="8">
        <v>0</v>
      </c>
      <c r="I47" s="9">
        <v>0</v>
      </c>
      <c r="J47" s="9">
        <v>0</v>
      </c>
      <c r="K47" s="9">
        <v>0</v>
      </c>
    </row>
    <row r="48" spans="1:11" s="48" customFormat="1" ht="13.5" x14ac:dyDescent="0.2">
      <c r="A48" s="7">
        <v>30</v>
      </c>
      <c r="B48" s="7">
        <v>325</v>
      </c>
      <c r="C48" s="36" t="s">
        <v>645</v>
      </c>
      <c r="D48" s="63">
        <v>2880405</v>
      </c>
      <c r="E48" s="63"/>
      <c r="F48" s="8"/>
      <c r="G48" s="8"/>
      <c r="H48" s="8"/>
      <c r="I48" s="9"/>
      <c r="J48" s="9"/>
      <c r="K48" s="9"/>
    </row>
    <row r="49" spans="1:11" s="48" customFormat="1" ht="13.5" x14ac:dyDescent="0.2">
      <c r="A49" s="7">
        <v>30</v>
      </c>
      <c r="B49" s="7">
        <v>325</v>
      </c>
      <c r="C49" s="36" t="s">
        <v>646</v>
      </c>
      <c r="D49" s="63">
        <v>1646441</v>
      </c>
      <c r="E49" s="63"/>
      <c r="F49" s="8"/>
      <c r="G49" s="8"/>
      <c r="H49" s="8"/>
      <c r="I49" s="9"/>
      <c r="J49" s="9"/>
      <c r="K49" s="9"/>
    </row>
    <row r="50" spans="1:11" s="48" customFormat="1" ht="13.5" x14ac:dyDescent="0.2">
      <c r="A50" s="7">
        <v>30</v>
      </c>
      <c r="B50" s="7">
        <v>325</v>
      </c>
      <c r="C50" s="36" t="s">
        <v>647</v>
      </c>
      <c r="D50" s="63">
        <v>1923487</v>
      </c>
      <c r="E50" s="63"/>
      <c r="F50" s="8"/>
      <c r="G50" s="8"/>
      <c r="H50" s="8"/>
      <c r="I50" s="9"/>
      <c r="J50" s="9"/>
      <c r="K50" s="9"/>
    </row>
    <row r="51" spans="1:11" s="48" customFormat="1" ht="13.5" x14ac:dyDescent="0.2">
      <c r="A51" s="7">
        <v>30</v>
      </c>
      <c r="B51" s="7">
        <v>325</v>
      </c>
      <c r="C51" s="36" t="s">
        <v>648</v>
      </c>
      <c r="D51" s="63">
        <v>15304165</v>
      </c>
      <c r="E51" s="63"/>
      <c r="F51" s="8"/>
      <c r="G51" s="8"/>
      <c r="H51" s="8"/>
      <c r="I51" s="9"/>
      <c r="J51" s="9"/>
      <c r="K51" s="9"/>
    </row>
    <row r="52" spans="1:11" s="48" customFormat="1" ht="27" x14ac:dyDescent="0.2">
      <c r="A52" s="7">
        <v>30</v>
      </c>
      <c r="B52" s="7">
        <v>325</v>
      </c>
      <c r="C52" s="36" t="s">
        <v>649</v>
      </c>
      <c r="D52" s="63">
        <v>6121664</v>
      </c>
      <c r="E52" s="63"/>
      <c r="F52" s="8"/>
      <c r="G52" s="8"/>
      <c r="H52" s="8"/>
      <c r="I52" s="9"/>
      <c r="J52" s="9"/>
      <c r="K52" s="9"/>
    </row>
    <row r="53" spans="1:11" s="48" customFormat="1" ht="27" x14ac:dyDescent="0.2">
      <c r="A53" s="7">
        <v>30</v>
      </c>
      <c r="B53" s="7">
        <v>325</v>
      </c>
      <c r="C53" s="36" t="s">
        <v>649</v>
      </c>
      <c r="D53" s="63">
        <v>7652082</v>
      </c>
      <c r="E53" s="63"/>
      <c r="F53" s="8"/>
      <c r="G53" s="8"/>
      <c r="H53" s="8"/>
      <c r="I53" s="9"/>
      <c r="J53" s="9"/>
      <c r="K53" s="9"/>
    </row>
    <row r="54" spans="1:11" s="48" customFormat="1" ht="13.5" x14ac:dyDescent="0.2">
      <c r="A54" s="7">
        <v>30</v>
      </c>
      <c r="B54" s="7">
        <v>325</v>
      </c>
      <c r="C54" s="36" t="s">
        <v>650</v>
      </c>
      <c r="D54" s="63">
        <v>3050000</v>
      </c>
      <c r="E54" s="63"/>
      <c r="F54" s="8"/>
      <c r="G54" s="8"/>
      <c r="H54" s="8"/>
      <c r="I54" s="9"/>
      <c r="J54" s="9"/>
      <c r="K54" s="9"/>
    </row>
    <row r="55" spans="1:11" s="48" customFormat="1" ht="13.5" x14ac:dyDescent="0.2">
      <c r="A55" s="7">
        <v>30</v>
      </c>
      <c r="B55" s="7">
        <v>325</v>
      </c>
      <c r="C55" s="36" t="s">
        <v>651</v>
      </c>
      <c r="D55" s="63">
        <v>4250000</v>
      </c>
      <c r="E55" s="63"/>
      <c r="F55" s="8"/>
      <c r="G55" s="8"/>
      <c r="H55" s="8"/>
      <c r="I55" s="9"/>
      <c r="J55" s="9"/>
      <c r="K55" s="9"/>
    </row>
    <row r="56" spans="1:11" s="48" customFormat="1" ht="27" x14ac:dyDescent="0.2">
      <c r="A56" s="7">
        <v>30</v>
      </c>
      <c r="B56" s="7">
        <v>325</v>
      </c>
      <c r="C56" s="36" t="s">
        <v>690</v>
      </c>
      <c r="D56" s="63">
        <v>46552074</v>
      </c>
      <c r="E56" s="63"/>
      <c r="F56" s="8">
        <v>0</v>
      </c>
      <c r="G56" s="8">
        <v>0</v>
      </c>
      <c r="H56" s="8">
        <v>0</v>
      </c>
      <c r="I56" s="9"/>
      <c r="J56" s="9"/>
      <c r="K56" s="9"/>
    </row>
    <row r="57" spans="1:11" s="48" customFormat="1" ht="27" x14ac:dyDescent="0.2">
      <c r="A57" s="7">
        <v>30</v>
      </c>
      <c r="B57" s="7">
        <v>325</v>
      </c>
      <c r="C57" s="36" t="s">
        <v>691</v>
      </c>
      <c r="D57" s="63">
        <v>39898639</v>
      </c>
      <c r="E57" s="63"/>
      <c r="F57" s="8">
        <v>0</v>
      </c>
      <c r="G57" s="8">
        <v>0</v>
      </c>
      <c r="H57" s="8">
        <v>0</v>
      </c>
      <c r="I57" s="9"/>
      <c r="J57" s="9"/>
      <c r="K57" s="9"/>
    </row>
    <row r="58" spans="1:11" s="48" customFormat="1" ht="13.5" x14ac:dyDescent="0.2">
      <c r="A58" s="7">
        <v>30</v>
      </c>
      <c r="B58" s="7">
        <v>325</v>
      </c>
      <c r="C58" s="36" t="s">
        <v>692</v>
      </c>
      <c r="D58" s="63">
        <v>30000000</v>
      </c>
      <c r="E58" s="63"/>
      <c r="F58" s="8">
        <v>0</v>
      </c>
      <c r="G58" s="8">
        <v>0</v>
      </c>
      <c r="H58" s="8">
        <v>0</v>
      </c>
      <c r="I58" s="9"/>
      <c r="J58" s="9"/>
      <c r="K58" s="9"/>
    </row>
    <row r="59" spans="1:11" s="48" customFormat="1" ht="13.5" x14ac:dyDescent="0.2">
      <c r="A59" s="7">
        <v>30</v>
      </c>
      <c r="B59" s="7">
        <v>325</v>
      </c>
      <c r="C59" s="36" t="s">
        <v>693</v>
      </c>
      <c r="D59" s="63">
        <v>5600000</v>
      </c>
      <c r="E59" s="63"/>
      <c r="F59" s="8">
        <v>0</v>
      </c>
      <c r="G59" s="8">
        <v>0</v>
      </c>
      <c r="H59" s="8">
        <v>0</v>
      </c>
      <c r="I59" s="9"/>
      <c r="J59" s="9"/>
      <c r="K59" s="9"/>
    </row>
    <row r="60" spans="1:11" s="48" customFormat="1" ht="13.5" x14ac:dyDescent="0.2">
      <c r="A60" s="7">
        <v>30</v>
      </c>
      <c r="B60" s="7">
        <v>325</v>
      </c>
      <c r="C60" s="36" t="s">
        <v>694</v>
      </c>
      <c r="D60" s="63">
        <v>6400000</v>
      </c>
      <c r="E60" s="63"/>
      <c r="F60" s="8">
        <v>0</v>
      </c>
      <c r="G60" s="8">
        <v>0</v>
      </c>
      <c r="H60" s="8">
        <v>0</v>
      </c>
      <c r="I60" s="9"/>
      <c r="J60" s="9"/>
      <c r="K60" s="9"/>
    </row>
    <row r="61" spans="1:11" s="48" customFormat="1" ht="13.5" x14ac:dyDescent="0.2">
      <c r="A61" s="7">
        <v>30</v>
      </c>
      <c r="B61" s="7">
        <v>325</v>
      </c>
      <c r="C61" s="36" t="s">
        <v>652</v>
      </c>
      <c r="D61" s="63">
        <v>5000000</v>
      </c>
      <c r="E61" s="63"/>
      <c r="F61" s="8"/>
      <c r="G61" s="8"/>
      <c r="H61" s="8"/>
      <c r="I61" s="9"/>
      <c r="J61" s="9"/>
      <c r="K61" s="9"/>
    </row>
    <row r="62" spans="1:11" s="48" customFormat="1" ht="27" x14ac:dyDescent="0.2">
      <c r="A62" s="7">
        <v>57</v>
      </c>
      <c r="B62" s="7">
        <v>327</v>
      </c>
      <c r="C62" s="65" t="s">
        <v>324</v>
      </c>
      <c r="D62" s="63">
        <v>25000000</v>
      </c>
      <c r="E62" s="63"/>
      <c r="F62" s="8">
        <v>0</v>
      </c>
      <c r="G62" s="8">
        <v>0</v>
      </c>
      <c r="H62" s="8">
        <v>0</v>
      </c>
      <c r="I62" s="9">
        <v>0</v>
      </c>
      <c r="J62" s="9">
        <v>0</v>
      </c>
      <c r="K62" s="9">
        <v>0</v>
      </c>
    </row>
    <row r="63" spans="1:11" s="48" customFormat="1" ht="27" x14ac:dyDescent="0.2">
      <c r="A63" s="7">
        <v>57</v>
      </c>
      <c r="B63" s="7">
        <v>327</v>
      </c>
      <c r="C63" s="65" t="s">
        <v>325</v>
      </c>
      <c r="D63" s="63">
        <v>18970000</v>
      </c>
      <c r="E63" s="63"/>
      <c r="F63" s="8">
        <v>0</v>
      </c>
      <c r="G63" s="8">
        <v>0</v>
      </c>
      <c r="H63" s="8">
        <v>0</v>
      </c>
      <c r="I63" s="9">
        <v>0</v>
      </c>
      <c r="J63" s="9">
        <v>0</v>
      </c>
      <c r="K63" s="9">
        <v>0</v>
      </c>
    </row>
    <row r="64" spans="1:11" s="48" customFormat="1" ht="13.5" x14ac:dyDescent="0.2">
      <c r="A64" s="7">
        <v>57</v>
      </c>
      <c r="B64" s="7">
        <v>327</v>
      </c>
      <c r="C64" s="65" t="s">
        <v>326</v>
      </c>
      <c r="D64" s="63">
        <v>7200000</v>
      </c>
      <c r="E64" s="63"/>
      <c r="F64" s="8">
        <v>0</v>
      </c>
      <c r="G64" s="8">
        <v>0</v>
      </c>
      <c r="H64" s="8">
        <v>0</v>
      </c>
      <c r="I64" s="9">
        <v>0</v>
      </c>
      <c r="J64" s="9">
        <v>0</v>
      </c>
      <c r="K64" s="9">
        <v>0</v>
      </c>
    </row>
    <row r="65" spans="1:11" s="48" customFormat="1" ht="13.5" x14ac:dyDescent="0.2">
      <c r="A65" s="7">
        <v>57</v>
      </c>
      <c r="B65" s="7">
        <v>327</v>
      </c>
      <c r="C65" s="65" t="s">
        <v>327</v>
      </c>
      <c r="D65" s="63">
        <v>2920000</v>
      </c>
      <c r="E65" s="63"/>
      <c r="F65" s="8">
        <v>0</v>
      </c>
      <c r="G65" s="8">
        <v>0</v>
      </c>
      <c r="H65" s="8">
        <v>0</v>
      </c>
      <c r="I65" s="9">
        <v>0</v>
      </c>
      <c r="J65" s="9">
        <v>0</v>
      </c>
      <c r="K65" s="9">
        <v>0</v>
      </c>
    </row>
    <row r="66" spans="1:11" s="48" customFormat="1" ht="13.5" x14ac:dyDescent="0.2">
      <c r="A66" s="7">
        <v>57</v>
      </c>
      <c r="B66" s="7">
        <v>327</v>
      </c>
      <c r="C66" s="36" t="s">
        <v>328</v>
      </c>
      <c r="D66" s="63">
        <v>25000000</v>
      </c>
      <c r="E66" s="63"/>
      <c r="F66" s="8">
        <v>0</v>
      </c>
      <c r="G66" s="8">
        <v>0</v>
      </c>
      <c r="H66" s="8">
        <v>0</v>
      </c>
      <c r="I66" s="9">
        <v>0</v>
      </c>
      <c r="J66" s="9">
        <v>0</v>
      </c>
      <c r="K66" s="9">
        <v>0</v>
      </c>
    </row>
    <row r="67" spans="1:11" s="48" customFormat="1" ht="13.5" x14ac:dyDescent="0.2">
      <c r="A67" s="7">
        <v>57</v>
      </c>
      <c r="B67" s="7">
        <v>327</v>
      </c>
      <c r="C67" s="66" t="s">
        <v>329</v>
      </c>
      <c r="D67" s="63">
        <v>3300000000</v>
      </c>
      <c r="E67" s="63"/>
      <c r="F67" s="8">
        <v>0</v>
      </c>
      <c r="G67" s="8">
        <v>0</v>
      </c>
      <c r="H67" s="8">
        <v>0</v>
      </c>
      <c r="I67" s="9">
        <v>0</v>
      </c>
      <c r="J67" s="9">
        <v>0</v>
      </c>
      <c r="K67" s="9">
        <v>0</v>
      </c>
    </row>
    <row r="68" spans="1:11" s="48" customFormat="1" ht="13.5" x14ac:dyDescent="0.2">
      <c r="A68" s="67"/>
      <c r="B68" s="7">
        <v>327</v>
      </c>
      <c r="C68" s="36" t="s">
        <v>331</v>
      </c>
      <c r="D68" s="63">
        <v>200000000</v>
      </c>
      <c r="E68" s="63"/>
      <c r="F68" s="13">
        <v>20000000</v>
      </c>
      <c r="G68" s="13">
        <v>20000000</v>
      </c>
      <c r="H68" s="13">
        <v>0</v>
      </c>
      <c r="I68" s="9">
        <v>20000000</v>
      </c>
      <c r="J68" s="9">
        <v>20000000</v>
      </c>
      <c r="K68" s="9">
        <v>0</v>
      </c>
    </row>
    <row r="69" spans="1:11" s="48" customFormat="1" ht="13.5" x14ac:dyDescent="0.2">
      <c r="A69" s="7">
        <v>58</v>
      </c>
      <c r="B69" s="7">
        <v>328</v>
      </c>
      <c r="C69" s="68" t="s">
        <v>696</v>
      </c>
      <c r="D69" s="63">
        <v>25000000</v>
      </c>
      <c r="E69" s="63"/>
      <c r="F69" s="8">
        <v>0</v>
      </c>
      <c r="G69" s="8">
        <v>0</v>
      </c>
      <c r="H69" s="8">
        <v>0</v>
      </c>
      <c r="I69" s="9">
        <v>0</v>
      </c>
      <c r="J69" s="9">
        <v>0</v>
      </c>
      <c r="K69" s="9">
        <v>0</v>
      </c>
    </row>
    <row r="70" spans="1:11" s="48" customFormat="1" ht="13.5" x14ac:dyDescent="0.2">
      <c r="A70" s="7">
        <v>58</v>
      </c>
      <c r="B70" s="7">
        <v>328</v>
      </c>
      <c r="C70" s="65" t="s">
        <v>32</v>
      </c>
      <c r="D70" s="63">
        <v>170000000</v>
      </c>
      <c r="E70" s="63"/>
      <c r="F70" s="8">
        <v>0</v>
      </c>
      <c r="G70" s="8">
        <v>903658865</v>
      </c>
      <c r="H70" s="8">
        <v>851373626</v>
      </c>
      <c r="I70" s="9">
        <v>0</v>
      </c>
      <c r="J70" s="9">
        <v>903658865</v>
      </c>
      <c r="K70" s="9">
        <v>851373626.21000004</v>
      </c>
    </row>
    <row r="71" spans="1:11" s="48" customFormat="1" ht="13.5" x14ac:dyDescent="0.2">
      <c r="A71" s="7">
        <v>58</v>
      </c>
      <c r="B71" s="7">
        <v>328</v>
      </c>
      <c r="C71" s="36" t="s">
        <v>697</v>
      </c>
      <c r="D71" s="63">
        <v>30000000</v>
      </c>
      <c r="E71" s="63"/>
      <c r="F71" s="8">
        <v>0</v>
      </c>
      <c r="G71" s="8">
        <v>0</v>
      </c>
      <c r="H71" s="8">
        <v>0</v>
      </c>
      <c r="I71" s="9">
        <v>0</v>
      </c>
      <c r="J71" s="9">
        <v>0</v>
      </c>
      <c r="K71" s="9">
        <v>0</v>
      </c>
    </row>
    <row r="72" spans="1:11" s="48" customFormat="1" ht="13.5" x14ac:dyDescent="0.2">
      <c r="A72" s="7">
        <v>58</v>
      </c>
      <c r="B72" s="7">
        <v>328</v>
      </c>
      <c r="C72" s="36" t="s">
        <v>698</v>
      </c>
      <c r="D72" s="63">
        <v>10000000</v>
      </c>
      <c r="E72" s="63"/>
      <c r="F72" s="8">
        <v>0</v>
      </c>
      <c r="G72" s="8">
        <v>0</v>
      </c>
      <c r="H72" s="8">
        <v>0</v>
      </c>
      <c r="I72" s="9">
        <v>0</v>
      </c>
      <c r="J72" s="9">
        <v>0</v>
      </c>
      <c r="K72" s="9">
        <v>0</v>
      </c>
    </row>
    <row r="73" spans="1:11" s="48" customFormat="1" ht="27" x14ac:dyDescent="0.2">
      <c r="A73" s="7">
        <v>58</v>
      </c>
      <c r="B73" s="7">
        <v>328</v>
      </c>
      <c r="C73" s="36" t="s">
        <v>699</v>
      </c>
      <c r="D73" s="63">
        <v>15000000</v>
      </c>
      <c r="E73" s="63"/>
      <c r="F73" s="8">
        <v>0</v>
      </c>
      <c r="G73" s="8">
        <v>0</v>
      </c>
      <c r="H73" s="8">
        <v>0</v>
      </c>
      <c r="I73" s="9">
        <v>0</v>
      </c>
      <c r="J73" s="9">
        <v>0</v>
      </c>
      <c r="K73" s="9">
        <v>0</v>
      </c>
    </row>
    <row r="74" spans="1:11" s="48" customFormat="1" ht="13.5" x14ac:dyDescent="0.2">
      <c r="A74" s="7">
        <v>58</v>
      </c>
      <c r="B74" s="7">
        <v>328</v>
      </c>
      <c r="C74" s="36" t="s">
        <v>700</v>
      </c>
      <c r="D74" s="63">
        <v>10000000</v>
      </c>
      <c r="E74" s="63"/>
      <c r="F74" s="8">
        <v>0</v>
      </c>
      <c r="G74" s="8">
        <v>0</v>
      </c>
      <c r="H74" s="8">
        <v>0</v>
      </c>
      <c r="I74" s="9">
        <v>0</v>
      </c>
      <c r="J74" s="9">
        <v>0</v>
      </c>
      <c r="K74" s="9">
        <v>0</v>
      </c>
    </row>
    <row r="75" spans="1:11" s="48" customFormat="1" ht="13.5" x14ac:dyDescent="0.2">
      <c r="A75" s="7"/>
      <c r="B75" s="7">
        <v>328</v>
      </c>
      <c r="C75" s="36" t="s">
        <v>701</v>
      </c>
      <c r="D75" s="63">
        <v>10000000</v>
      </c>
      <c r="E75" s="63"/>
      <c r="F75" s="13">
        <v>0</v>
      </c>
      <c r="G75" s="13">
        <v>0</v>
      </c>
      <c r="H75" s="13">
        <v>0</v>
      </c>
      <c r="I75" s="9">
        <v>0</v>
      </c>
      <c r="J75" s="9">
        <v>0</v>
      </c>
      <c r="K75" s="9">
        <v>0</v>
      </c>
    </row>
    <row r="76" spans="1:11" s="48" customFormat="1" ht="13.5" x14ac:dyDescent="0.2">
      <c r="A76" s="7"/>
      <c r="B76" s="7">
        <v>328</v>
      </c>
      <c r="C76" s="36" t="s">
        <v>702</v>
      </c>
      <c r="D76" s="63">
        <v>10000000</v>
      </c>
      <c r="E76" s="63"/>
      <c r="F76" s="13">
        <v>0</v>
      </c>
      <c r="G76" s="13">
        <v>0</v>
      </c>
      <c r="H76" s="13">
        <v>0</v>
      </c>
      <c r="I76" s="9">
        <v>0</v>
      </c>
      <c r="J76" s="9">
        <v>0</v>
      </c>
      <c r="K76" s="9">
        <v>0</v>
      </c>
    </row>
    <row r="77" spans="1:11" s="48" customFormat="1" ht="13.5" x14ac:dyDescent="0.2">
      <c r="A77" s="7">
        <v>70</v>
      </c>
      <c r="B77" s="7">
        <v>330</v>
      </c>
      <c r="C77" s="36" t="s">
        <v>61</v>
      </c>
      <c r="D77" s="63">
        <v>33250000</v>
      </c>
      <c r="E77" s="63"/>
      <c r="F77" s="8">
        <v>0</v>
      </c>
      <c r="G77" s="8">
        <v>0</v>
      </c>
      <c r="H77" s="8">
        <v>0</v>
      </c>
      <c r="I77" s="9">
        <v>0</v>
      </c>
      <c r="J77" s="9">
        <v>0</v>
      </c>
      <c r="K77" s="9">
        <v>0</v>
      </c>
    </row>
    <row r="78" spans="1:11" s="48" customFormat="1" ht="13.5" x14ac:dyDescent="0.2">
      <c r="A78" s="7">
        <v>70</v>
      </c>
      <c r="B78" s="7">
        <v>330</v>
      </c>
      <c r="C78" s="36" t="s">
        <v>63</v>
      </c>
      <c r="D78" s="63">
        <v>43460000</v>
      </c>
      <c r="E78" s="63"/>
      <c r="F78" s="8">
        <v>0</v>
      </c>
      <c r="G78" s="8">
        <v>0</v>
      </c>
      <c r="H78" s="8">
        <v>0</v>
      </c>
      <c r="I78" s="9">
        <v>0</v>
      </c>
      <c r="J78" s="9">
        <v>0</v>
      </c>
      <c r="K78" s="9">
        <v>0</v>
      </c>
    </row>
    <row r="79" spans="1:11" s="48" customFormat="1" ht="13.5" x14ac:dyDescent="0.2">
      <c r="A79" s="7">
        <v>70</v>
      </c>
      <c r="B79" s="7">
        <v>330</v>
      </c>
      <c r="C79" s="36" t="s">
        <v>66</v>
      </c>
      <c r="D79" s="63">
        <v>9000000</v>
      </c>
      <c r="E79" s="63"/>
      <c r="F79" s="8">
        <v>0</v>
      </c>
      <c r="G79" s="8">
        <v>0</v>
      </c>
      <c r="H79" s="8">
        <v>0</v>
      </c>
      <c r="I79" s="9">
        <v>0</v>
      </c>
      <c r="J79" s="9">
        <v>0</v>
      </c>
      <c r="K79" s="9">
        <v>0</v>
      </c>
    </row>
    <row r="80" spans="1:11" s="48" customFormat="1" ht="13.5" x14ac:dyDescent="0.2">
      <c r="A80" s="7"/>
      <c r="B80" s="7">
        <v>332</v>
      </c>
      <c r="C80" s="36" t="s">
        <v>33</v>
      </c>
      <c r="D80" s="63">
        <v>87868000</v>
      </c>
      <c r="E80" s="63"/>
      <c r="F80" s="13">
        <v>0</v>
      </c>
      <c r="G80" s="13">
        <v>0</v>
      </c>
      <c r="H80" s="13">
        <v>0</v>
      </c>
      <c r="I80" s="9">
        <v>0</v>
      </c>
      <c r="J80" s="9">
        <v>0</v>
      </c>
      <c r="K80" s="9">
        <v>0</v>
      </c>
    </row>
    <row r="81" spans="1:11" s="48" customFormat="1" ht="13.5" x14ac:dyDescent="0.2">
      <c r="A81" s="7"/>
      <c r="B81" s="7">
        <v>332</v>
      </c>
      <c r="C81" s="36" t="s">
        <v>34</v>
      </c>
      <c r="D81" s="63">
        <v>80000000</v>
      </c>
      <c r="E81" s="63"/>
      <c r="F81" s="13">
        <v>0</v>
      </c>
      <c r="G81" s="13">
        <v>0</v>
      </c>
      <c r="H81" s="13">
        <v>0</v>
      </c>
      <c r="I81" s="9">
        <v>0</v>
      </c>
      <c r="J81" s="9">
        <v>0</v>
      </c>
      <c r="K81" s="9">
        <v>0</v>
      </c>
    </row>
    <row r="82" spans="1:11" s="48" customFormat="1" ht="13.5" x14ac:dyDescent="0.2">
      <c r="A82" s="7">
        <v>52</v>
      </c>
      <c r="B82" s="7">
        <v>363</v>
      </c>
      <c r="C82" s="65" t="s">
        <v>125</v>
      </c>
      <c r="D82" s="63">
        <v>3000000</v>
      </c>
      <c r="E82" s="63"/>
      <c r="F82" s="8">
        <v>0</v>
      </c>
      <c r="G82" s="8">
        <v>0</v>
      </c>
      <c r="H82" s="8">
        <v>0</v>
      </c>
      <c r="I82" s="9">
        <v>0</v>
      </c>
      <c r="J82" s="9">
        <v>0</v>
      </c>
      <c r="K82" s="9">
        <v>0</v>
      </c>
    </row>
    <row r="83" spans="1:11" s="48" customFormat="1" ht="27" x14ac:dyDescent="0.2">
      <c r="A83" s="7">
        <v>57</v>
      </c>
      <c r="B83" s="7">
        <v>604</v>
      </c>
      <c r="C83" s="65" t="s">
        <v>446</v>
      </c>
      <c r="D83" s="63">
        <v>27000000</v>
      </c>
      <c r="E83" s="63"/>
      <c r="F83" s="8">
        <v>0</v>
      </c>
      <c r="G83" s="8">
        <v>0</v>
      </c>
      <c r="H83" s="8">
        <v>0</v>
      </c>
      <c r="I83" s="9">
        <v>0</v>
      </c>
      <c r="J83" s="9">
        <v>0</v>
      </c>
      <c r="K83" s="9">
        <v>0</v>
      </c>
    </row>
    <row r="84" spans="1:11" s="48" customFormat="1" ht="27" x14ac:dyDescent="0.2">
      <c r="A84" s="7">
        <v>57</v>
      </c>
      <c r="B84" s="7">
        <v>604</v>
      </c>
      <c r="C84" s="65" t="s">
        <v>447</v>
      </c>
      <c r="D84" s="63">
        <v>12200000</v>
      </c>
      <c r="E84" s="63"/>
      <c r="F84" s="8">
        <v>0</v>
      </c>
      <c r="G84" s="8">
        <v>0</v>
      </c>
      <c r="H84" s="8">
        <v>0</v>
      </c>
      <c r="I84" s="9">
        <v>0</v>
      </c>
      <c r="J84" s="9">
        <v>0</v>
      </c>
      <c r="K84" s="9">
        <v>0</v>
      </c>
    </row>
    <row r="85" spans="1:11" s="48" customFormat="1" ht="27" x14ac:dyDescent="0.2">
      <c r="A85" s="7">
        <v>57</v>
      </c>
      <c r="B85" s="7">
        <v>604</v>
      </c>
      <c r="C85" s="65" t="s">
        <v>448</v>
      </c>
      <c r="D85" s="63">
        <v>4500000</v>
      </c>
      <c r="E85" s="63"/>
      <c r="F85" s="8">
        <v>0</v>
      </c>
      <c r="G85" s="8">
        <v>0</v>
      </c>
      <c r="H85" s="8">
        <v>0</v>
      </c>
      <c r="I85" s="9">
        <v>0</v>
      </c>
      <c r="J85" s="9">
        <v>0</v>
      </c>
      <c r="K85" s="9">
        <v>0</v>
      </c>
    </row>
    <row r="86" spans="1:11" s="48" customFormat="1" ht="13.5" x14ac:dyDescent="0.2">
      <c r="A86" s="7">
        <v>57</v>
      </c>
      <c r="B86" s="7">
        <v>604</v>
      </c>
      <c r="C86" s="65" t="s">
        <v>449</v>
      </c>
      <c r="D86" s="63">
        <v>6000000</v>
      </c>
      <c r="E86" s="63"/>
      <c r="F86" s="8">
        <v>0</v>
      </c>
      <c r="G86" s="8">
        <v>0</v>
      </c>
      <c r="H86" s="8">
        <v>0</v>
      </c>
      <c r="I86" s="9">
        <v>0</v>
      </c>
      <c r="J86" s="9">
        <v>0</v>
      </c>
      <c r="K86" s="9">
        <v>0</v>
      </c>
    </row>
    <row r="87" spans="1:11" s="48" customFormat="1" ht="13.5" x14ac:dyDescent="0.2">
      <c r="A87" s="7">
        <v>57</v>
      </c>
      <c r="B87" s="7">
        <v>604</v>
      </c>
      <c r="C87" s="65" t="s">
        <v>450</v>
      </c>
      <c r="D87" s="63">
        <v>7000000</v>
      </c>
      <c r="E87" s="63"/>
      <c r="F87" s="8">
        <v>0</v>
      </c>
      <c r="G87" s="8">
        <v>0</v>
      </c>
      <c r="H87" s="8">
        <v>0</v>
      </c>
      <c r="I87" s="9">
        <v>0</v>
      </c>
      <c r="J87" s="9">
        <v>0</v>
      </c>
      <c r="K87" s="9">
        <v>0</v>
      </c>
    </row>
    <row r="88" spans="1:11" s="48" customFormat="1" ht="13.5" x14ac:dyDescent="0.2">
      <c r="A88" s="7">
        <v>57</v>
      </c>
      <c r="B88" s="7">
        <v>604</v>
      </c>
      <c r="C88" s="65" t="s">
        <v>451</v>
      </c>
      <c r="D88" s="63">
        <v>2500000</v>
      </c>
      <c r="E88" s="63"/>
      <c r="F88" s="8">
        <v>0</v>
      </c>
      <c r="G88" s="8">
        <v>0</v>
      </c>
      <c r="H88" s="8">
        <v>0</v>
      </c>
      <c r="I88" s="9">
        <v>0</v>
      </c>
      <c r="J88" s="9">
        <v>0</v>
      </c>
      <c r="K88" s="9">
        <v>0</v>
      </c>
    </row>
    <row r="89" spans="1:11" s="48" customFormat="1" ht="13.5" x14ac:dyDescent="0.2">
      <c r="A89" s="7">
        <v>57</v>
      </c>
      <c r="B89" s="7">
        <v>604</v>
      </c>
      <c r="C89" s="65" t="s">
        <v>452</v>
      </c>
      <c r="D89" s="63">
        <v>5500000</v>
      </c>
      <c r="E89" s="63"/>
      <c r="F89" s="8">
        <v>0</v>
      </c>
      <c r="G89" s="8">
        <v>0</v>
      </c>
      <c r="H89" s="8">
        <v>0</v>
      </c>
      <c r="I89" s="9">
        <v>0</v>
      </c>
      <c r="J89" s="9">
        <v>0</v>
      </c>
      <c r="K89" s="9">
        <v>0</v>
      </c>
    </row>
    <row r="90" spans="1:11" s="48" customFormat="1" ht="13.5" x14ac:dyDescent="0.2">
      <c r="A90" s="7">
        <v>57</v>
      </c>
      <c r="B90" s="7">
        <v>604</v>
      </c>
      <c r="C90" s="65" t="s">
        <v>453</v>
      </c>
      <c r="D90" s="63">
        <v>10280000</v>
      </c>
      <c r="E90" s="63"/>
      <c r="F90" s="8">
        <v>0</v>
      </c>
      <c r="G90" s="8">
        <v>0</v>
      </c>
      <c r="H90" s="8">
        <v>0</v>
      </c>
      <c r="I90" s="9">
        <v>0</v>
      </c>
      <c r="J90" s="9">
        <v>0</v>
      </c>
      <c r="K90" s="9">
        <v>0</v>
      </c>
    </row>
    <row r="91" spans="1:11" s="48" customFormat="1" ht="13.5" x14ac:dyDescent="0.2">
      <c r="A91" s="7">
        <v>57</v>
      </c>
      <c r="B91" s="7">
        <v>604</v>
      </c>
      <c r="C91" s="65" t="s">
        <v>454</v>
      </c>
      <c r="D91" s="63">
        <v>3780000</v>
      </c>
      <c r="E91" s="63"/>
      <c r="F91" s="8">
        <v>0</v>
      </c>
      <c r="G91" s="8">
        <v>0</v>
      </c>
      <c r="H91" s="8">
        <v>0</v>
      </c>
      <c r="I91" s="9">
        <v>0</v>
      </c>
      <c r="J91" s="9">
        <v>0</v>
      </c>
      <c r="K91" s="9">
        <v>0</v>
      </c>
    </row>
    <row r="92" spans="1:11" s="48" customFormat="1" ht="13.5" x14ac:dyDescent="0.2">
      <c r="A92" s="7">
        <v>57</v>
      </c>
      <c r="B92" s="7">
        <v>604</v>
      </c>
      <c r="C92" s="65" t="s">
        <v>455</v>
      </c>
      <c r="D92" s="63">
        <v>3020000</v>
      </c>
      <c r="E92" s="63"/>
      <c r="F92" s="8">
        <v>0</v>
      </c>
      <c r="G92" s="8">
        <v>0</v>
      </c>
      <c r="H92" s="8">
        <v>0</v>
      </c>
      <c r="I92" s="9">
        <v>0</v>
      </c>
      <c r="J92" s="9">
        <v>0</v>
      </c>
      <c r="K92" s="9">
        <v>0</v>
      </c>
    </row>
    <row r="93" spans="1:11" s="48" customFormat="1" ht="13.5" x14ac:dyDescent="0.2">
      <c r="A93" s="7">
        <v>57</v>
      </c>
      <c r="B93" s="7">
        <v>604</v>
      </c>
      <c r="C93" s="65" t="s">
        <v>456</v>
      </c>
      <c r="D93" s="63">
        <v>5390000</v>
      </c>
      <c r="E93" s="63"/>
      <c r="F93" s="8">
        <v>0</v>
      </c>
      <c r="G93" s="8">
        <v>0</v>
      </c>
      <c r="H93" s="8">
        <v>0</v>
      </c>
      <c r="I93" s="9">
        <v>0</v>
      </c>
      <c r="J93" s="9">
        <v>0</v>
      </c>
      <c r="K93" s="9">
        <v>0</v>
      </c>
    </row>
    <row r="94" spans="1:11" s="48" customFormat="1" ht="13.5" x14ac:dyDescent="0.2">
      <c r="A94" s="7">
        <v>57</v>
      </c>
      <c r="B94" s="7">
        <v>604</v>
      </c>
      <c r="C94" s="36" t="s">
        <v>457</v>
      </c>
      <c r="D94" s="63">
        <v>337510000</v>
      </c>
      <c r="E94" s="63"/>
      <c r="F94" s="8">
        <v>0</v>
      </c>
      <c r="G94" s="8">
        <v>0</v>
      </c>
      <c r="H94" s="8">
        <v>0</v>
      </c>
      <c r="I94" s="9">
        <v>0</v>
      </c>
      <c r="J94" s="9">
        <v>0</v>
      </c>
      <c r="K94" s="9">
        <v>0</v>
      </c>
    </row>
    <row r="95" spans="1:11" s="48" customFormat="1" ht="13.5" x14ac:dyDescent="0.2">
      <c r="A95" s="7">
        <v>57</v>
      </c>
      <c r="B95" s="7">
        <v>604</v>
      </c>
      <c r="C95" s="36" t="s">
        <v>458</v>
      </c>
      <c r="D95" s="63">
        <v>45390000</v>
      </c>
      <c r="E95" s="63"/>
      <c r="F95" s="8">
        <v>0</v>
      </c>
      <c r="G95" s="8">
        <v>0</v>
      </c>
      <c r="H95" s="8">
        <v>0</v>
      </c>
      <c r="I95" s="9">
        <v>0</v>
      </c>
      <c r="J95" s="9">
        <v>0</v>
      </c>
      <c r="K95" s="9">
        <v>0</v>
      </c>
    </row>
    <row r="96" spans="1:11" s="48" customFormat="1" ht="13.5" x14ac:dyDescent="0.2">
      <c r="A96" s="7">
        <v>57</v>
      </c>
      <c r="B96" s="7">
        <v>604</v>
      </c>
      <c r="C96" s="36" t="s">
        <v>459</v>
      </c>
      <c r="D96" s="63">
        <v>46520000</v>
      </c>
      <c r="E96" s="63"/>
      <c r="F96" s="8">
        <v>0</v>
      </c>
      <c r="G96" s="8">
        <v>0</v>
      </c>
      <c r="H96" s="8">
        <v>0</v>
      </c>
      <c r="I96" s="9">
        <v>0</v>
      </c>
      <c r="J96" s="9">
        <v>0</v>
      </c>
      <c r="K96" s="9">
        <v>0</v>
      </c>
    </row>
    <row r="97" spans="1:11" s="48" customFormat="1" ht="13.5" x14ac:dyDescent="0.2">
      <c r="A97" s="7">
        <v>57</v>
      </c>
      <c r="B97" s="7">
        <v>604</v>
      </c>
      <c r="C97" s="36" t="s">
        <v>460</v>
      </c>
      <c r="D97" s="63">
        <v>60920000</v>
      </c>
      <c r="E97" s="63"/>
      <c r="F97" s="8">
        <v>0</v>
      </c>
      <c r="G97" s="8">
        <v>0</v>
      </c>
      <c r="H97" s="8">
        <v>0</v>
      </c>
      <c r="I97" s="9">
        <v>0</v>
      </c>
      <c r="J97" s="9">
        <v>0</v>
      </c>
      <c r="K97" s="9">
        <v>0</v>
      </c>
    </row>
    <row r="98" spans="1:11" s="48" customFormat="1" ht="13.5" x14ac:dyDescent="0.2">
      <c r="A98" s="7">
        <v>57</v>
      </c>
      <c r="B98" s="7">
        <v>604</v>
      </c>
      <c r="C98" s="36" t="s">
        <v>461</v>
      </c>
      <c r="D98" s="63">
        <v>171280000</v>
      </c>
      <c r="E98" s="63"/>
      <c r="F98" s="8">
        <v>0</v>
      </c>
      <c r="G98" s="8">
        <v>0</v>
      </c>
      <c r="H98" s="8">
        <v>0</v>
      </c>
      <c r="I98" s="9">
        <v>0</v>
      </c>
      <c r="J98" s="9">
        <v>0</v>
      </c>
      <c r="K98" s="9">
        <v>0</v>
      </c>
    </row>
    <row r="99" spans="1:11" s="48" customFormat="1" ht="13.5" x14ac:dyDescent="0.2">
      <c r="A99" s="7">
        <v>57</v>
      </c>
      <c r="B99" s="7">
        <v>604</v>
      </c>
      <c r="C99" s="36" t="s">
        <v>462</v>
      </c>
      <c r="D99" s="63">
        <v>177830000</v>
      </c>
      <c r="E99" s="63"/>
      <c r="F99" s="8">
        <v>0</v>
      </c>
      <c r="G99" s="8">
        <v>0</v>
      </c>
      <c r="H99" s="8">
        <v>0</v>
      </c>
      <c r="I99" s="9">
        <v>0</v>
      </c>
      <c r="J99" s="9">
        <v>0</v>
      </c>
      <c r="K99" s="9">
        <v>0</v>
      </c>
    </row>
    <row r="100" spans="1:11" s="48" customFormat="1" ht="13.5" x14ac:dyDescent="0.2">
      <c r="A100" s="7">
        <v>57</v>
      </c>
      <c r="B100" s="7">
        <v>604</v>
      </c>
      <c r="C100" s="36" t="s">
        <v>463</v>
      </c>
      <c r="D100" s="63">
        <v>33390000</v>
      </c>
      <c r="E100" s="63"/>
      <c r="F100" s="8">
        <v>0</v>
      </c>
      <c r="G100" s="8">
        <v>0</v>
      </c>
      <c r="H100" s="8">
        <v>0</v>
      </c>
      <c r="I100" s="9">
        <v>0</v>
      </c>
      <c r="J100" s="9">
        <v>0</v>
      </c>
      <c r="K100" s="9">
        <v>0</v>
      </c>
    </row>
    <row r="101" spans="1:11" s="48" customFormat="1" ht="27" x14ac:dyDescent="0.2">
      <c r="A101" s="7">
        <v>57</v>
      </c>
      <c r="B101" s="7">
        <v>604</v>
      </c>
      <c r="C101" s="36" t="s">
        <v>464</v>
      </c>
      <c r="D101" s="63">
        <v>7290000</v>
      </c>
      <c r="E101" s="63"/>
      <c r="F101" s="8">
        <v>0</v>
      </c>
      <c r="G101" s="8">
        <v>0</v>
      </c>
      <c r="H101" s="8">
        <v>0</v>
      </c>
      <c r="I101" s="9">
        <v>0</v>
      </c>
      <c r="J101" s="9">
        <v>0</v>
      </c>
      <c r="K101" s="9">
        <v>0</v>
      </c>
    </row>
    <row r="102" spans="1:11" s="48" customFormat="1" ht="27" x14ac:dyDescent="0.2">
      <c r="A102" s="7">
        <v>57</v>
      </c>
      <c r="B102" s="7">
        <v>604</v>
      </c>
      <c r="C102" s="69" t="s">
        <v>465</v>
      </c>
      <c r="D102" s="63">
        <v>37500000</v>
      </c>
      <c r="E102" s="63"/>
      <c r="F102" s="8">
        <v>0</v>
      </c>
      <c r="G102" s="8">
        <v>0</v>
      </c>
      <c r="H102" s="8">
        <v>0</v>
      </c>
      <c r="I102" s="9">
        <v>0</v>
      </c>
      <c r="J102" s="9">
        <v>0</v>
      </c>
      <c r="K102" s="9">
        <v>0</v>
      </c>
    </row>
    <row r="103" spans="1:11" s="48" customFormat="1" ht="27" x14ac:dyDescent="0.2">
      <c r="A103" s="7">
        <v>57</v>
      </c>
      <c r="B103" s="7">
        <v>604</v>
      </c>
      <c r="C103" s="36" t="s">
        <v>466</v>
      </c>
      <c r="D103" s="63">
        <v>6250000</v>
      </c>
      <c r="E103" s="63"/>
      <c r="F103" s="8">
        <v>0</v>
      </c>
      <c r="G103" s="8">
        <v>0</v>
      </c>
      <c r="H103" s="8">
        <v>0</v>
      </c>
      <c r="I103" s="9">
        <v>0</v>
      </c>
      <c r="J103" s="9">
        <v>0</v>
      </c>
      <c r="K103" s="9">
        <v>0</v>
      </c>
    </row>
    <row r="104" spans="1:11" s="48" customFormat="1" ht="27" x14ac:dyDescent="0.2">
      <c r="A104" s="7">
        <v>57</v>
      </c>
      <c r="B104" s="7">
        <v>604</v>
      </c>
      <c r="C104" s="36" t="s">
        <v>467</v>
      </c>
      <c r="D104" s="63">
        <v>5000000</v>
      </c>
      <c r="E104" s="63"/>
      <c r="F104" s="8">
        <v>0</v>
      </c>
      <c r="G104" s="8">
        <v>0</v>
      </c>
      <c r="H104" s="8">
        <v>0</v>
      </c>
      <c r="I104" s="9">
        <v>0</v>
      </c>
      <c r="J104" s="9">
        <v>0</v>
      </c>
      <c r="K104" s="9">
        <v>0</v>
      </c>
    </row>
    <row r="105" spans="1:11" s="48" customFormat="1" ht="27" x14ac:dyDescent="0.2">
      <c r="A105" s="7">
        <v>57</v>
      </c>
      <c r="B105" s="7">
        <v>604</v>
      </c>
      <c r="C105" s="36" t="s">
        <v>468</v>
      </c>
      <c r="D105" s="63">
        <v>5370000</v>
      </c>
      <c r="E105" s="63"/>
      <c r="F105" s="8">
        <v>0</v>
      </c>
      <c r="G105" s="8">
        <v>0</v>
      </c>
      <c r="H105" s="8">
        <v>0</v>
      </c>
      <c r="I105" s="9">
        <v>0</v>
      </c>
      <c r="J105" s="9">
        <v>0</v>
      </c>
      <c r="K105" s="9">
        <v>0</v>
      </c>
    </row>
    <row r="106" spans="1:11" s="48" customFormat="1" ht="27" x14ac:dyDescent="0.2">
      <c r="A106" s="7">
        <v>57</v>
      </c>
      <c r="B106" s="7">
        <v>604</v>
      </c>
      <c r="C106" s="36" t="s">
        <v>469</v>
      </c>
      <c r="D106" s="63">
        <v>5120000</v>
      </c>
      <c r="E106" s="63"/>
      <c r="F106" s="8">
        <v>0</v>
      </c>
      <c r="G106" s="8">
        <v>0</v>
      </c>
      <c r="H106" s="8">
        <v>0</v>
      </c>
      <c r="I106" s="9">
        <v>0</v>
      </c>
      <c r="J106" s="9">
        <v>0</v>
      </c>
      <c r="K106" s="9">
        <v>0</v>
      </c>
    </row>
    <row r="107" spans="1:11" s="48" customFormat="1" ht="27" x14ac:dyDescent="0.2">
      <c r="A107" s="7">
        <v>57</v>
      </c>
      <c r="B107" s="7">
        <v>604</v>
      </c>
      <c r="C107" s="36" t="s">
        <v>470</v>
      </c>
      <c r="D107" s="63">
        <v>5220000</v>
      </c>
      <c r="E107" s="63"/>
      <c r="F107" s="8">
        <v>0</v>
      </c>
      <c r="G107" s="8">
        <v>0</v>
      </c>
      <c r="H107" s="8">
        <v>0</v>
      </c>
      <c r="I107" s="9">
        <v>0</v>
      </c>
      <c r="J107" s="9">
        <v>0</v>
      </c>
      <c r="K107" s="9">
        <v>0</v>
      </c>
    </row>
    <row r="108" spans="1:11" s="48" customFormat="1" ht="13.5" x14ac:dyDescent="0.2">
      <c r="A108" s="7">
        <v>57</v>
      </c>
      <c r="B108" s="7">
        <v>604</v>
      </c>
      <c r="C108" s="36" t="s">
        <v>471</v>
      </c>
      <c r="D108" s="63">
        <v>3750000</v>
      </c>
      <c r="E108" s="63"/>
      <c r="F108" s="8">
        <v>0</v>
      </c>
      <c r="G108" s="8">
        <v>0</v>
      </c>
      <c r="H108" s="8">
        <v>0</v>
      </c>
      <c r="I108" s="9">
        <v>0</v>
      </c>
      <c r="J108" s="9">
        <v>0</v>
      </c>
      <c r="K108" s="9">
        <v>0</v>
      </c>
    </row>
    <row r="109" spans="1:11" s="48" customFormat="1" ht="27" x14ac:dyDescent="0.2">
      <c r="A109" s="7">
        <v>57</v>
      </c>
      <c r="B109" s="7">
        <v>604</v>
      </c>
      <c r="C109" s="36" t="s">
        <v>472</v>
      </c>
      <c r="D109" s="63">
        <v>5130000</v>
      </c>
      <c r="E109" s="63"/>
      <c r="F109" s="8">
        <v>0</v>
      </c>
      <c r="G109" s="8">
        <v>0</v>
      </c>
      <c r="H109" s="8">
        <v>0</v>
      </c>
      <c r="I109" s="9">
        <v>0</v>
      </c>
      <c r="J109" s="9">
        <v>0</v>
      </c>
      <c r="K109" s="9">
        <v>0</v>
      </c>
    </row>
    <row r="110" spans="1:11" s="48" customFormat="1" ht="27" x14ac:dyDescent="0.2">
      <c r="A110" s="7">
        <v>57</v>
      </c>
      <c r="B110" s="7">
        <v>604</v>
      </c>
      <c r="C110" s="36" t="s">
        <v>473</v>
      </c>
      <c r="D110" s="63">
        <v>6840000</v>
      </c>
      <c r="E110" s="63"/>
      <c r="F110" s="8">
        <v>0</v>
      </c>
      <c r="G110" s="8">
        <v>0</v>
      </c>
      <c r="H110" s="8">
        <v>0</v>
      </c>
      <c r="I110" s="9">
        <v>0</v>
      </c>
      <c r="J110" s="9">
        <v>0</v>
      </c>
      <c r="K110" s="9">
        <v>0</v>
      </c>
    </row>
    <row r="111" spans="1:11" s="48" customFormat="1" ht="27" x14ac:dyDescent="0.2">
      <c r="A111" s="7">
        <v>57</v>
      </c>
      <c r="B111" s="7">
        <v>604</v>
      </c>
      <c r="C111" s="36" t="s">
        <v>474</v>
      </c>
      <c r="D111" s="63">
        <v>82290000</v>
      </c>
      <c r="E111" s="63"/>
      <c r="F111" s="8">
        <v>0</v>
      </c>
      <c r="G111" s="8">
        <v>0</v>
      </c>
      <c r="H111" s="8">
        <v>0</v>
      </c>
      <c r="I111" s="9">
        <v>0</v>
      </c>
      <c r="J111" s="9">
        <v>0</v>
      </c>
      <c r="K111" s="9">
        <v>0</v>
      </c>
    </row>
    <row r="112" spans="1:11" s="48" customFormat="1" ht="13.5" x14ac:dyDescent="0.2">
      <c r="A112" s="7">
        <v>57</v>
      </c>
      <c r="B112" s="7">
        <v>604</v>
      </c>
      <c r="C112" s="36" t="s">
        <v>475</v>
      </c>
      <c r="D112" s="63">
        <v>189270000</v>
      </c>
      <c r="E112" s="63"/>
      <c r="F112" s="8">
        <v>0</v>
      </c>
      <c r="G112" s="8">
        <v>0</v>
      </c>
      <c r="H112" s="8">
        <v>0</v>
      </c>
      <c r="I112" s="9">
        <v>0</v>
      </c>
      <c r="J112" s="9">
        <v>0</v>
      </c>
      <c r="K112" s="9">
        <v>0</v>
      </c>
    </row>
    <row r="113" spans="1:11" s="48" customFormat="1" ht="27" x14ac:dyDescent="0.2">
      <c r="A113" s="7">
        <v>57</v>
      </c>
      <c r="B113" s="7">
        <v>604</v>
      </c>
      <c r="C113" s="36" t="s">
        <v>476</v>
      </c>
      <c r="D113" s="63">
        <v>41410000</v>
      </c>
      <c r="E113" s="63"/>
      <c r="F113" s="8">
        <v>0</v>
      </c>
      <c r="G113" s="8">
        <v>0</v>
      </c>
      <c r="H113" s="8">
        <v>0</v>
      </c>
      <c r="I113" s="9">
        <v>0</v>
      </c>
      <c r="J113" s="9">
        <v>0</v>
      </c>
      <c r="K113" s="9">
        <v>0</v>
      </c>
    </row>
    <row r="114" spans="1:11" s="48" customFormat="1" ht="27" x14ac:dyDescent="0.2">
      <c r="A114" s="7">
        <v>57</v>
      </c>
      <c r="B114" s="7">
        <v>604</v>
      </c>
      <c r="C114" s="36" t="s">
        <v>477</v>
      </c>
      <c r="D114" s="63">
        <v>32400000</v>
      </c>
      <c r="E114" s="63"/>
      <c r="F114" s="8">
        <v>0</v>
      </c>
      <c r="G114" s="8">
        <v>0</v>
      </c>
      <c r="H114" s="8">
        <v>0</v>
      </c>
      <c r="I114" s="9">
        <v>0</v>
      </c>
      <c r="J114" s="9">
        <v>0</v>
      </c>
      <c r="K114" s="9">
        <v>0</v>
      </c>
    </row>
    <row r="115" spans="1:11" s="48" customFormat="1" ht="27" x14ac:dyDescent="0.2">
      <c r="A115" s="7">
        <v>57</v>
      </c>
      <c r="B115" s="7">
        <v>604</v>
      </c>
      <c r="C115" s="36" t="s">
        <v>478</v>
      </c>
      <c r="D115" s="63">
        <v>25800000</v>
      </c>
      <c r="E115" s="63"/>
      <c r="F115" s="8">
        <v>0</v>
      </c>
      <c r="G115" s="8">
        <v>0</v>
      </c>
      <c r="H115" s="8">
        <v>0</v>
      </c>
      <c r="I115" s="9">
        <v>0</v>
      </c>
      <c r="J115" s="9">
        <v>0</v>
      </c>
      <c r="K115" s="9">
        <v>0</v>
      </c>
    </row>
    <row r="116" spans="1:11" s="48" customFormat="1" ht="27" x14ac:dyDescent="0.2">
      <c r="A116" s="7">
        <v>57</v>
      </c>
      <c r="B116" s="7">
        <v>604</v>
      </c>
      <c r="C116" s="36" t="s">
        <v>480</v>
      </c>
      <c r="D116" s="63">
        <v>22500000</v>
      </c>
      <c r="E116" s="63"/>
      <c r="F116" s="8">
        <v>0</v>
      </c>
      <c r="G116" s="8">
        <v>0</v>
      </c>
      <c r="H116" s="8">
        <v>0</v>
      </c>
      <c r="I116" s="9">
        <v>0</v>
      </c>
      <c r="J116" s="9">
        <v>0</v>
      </c>
      <c r="K116" s="9">
        <v>0</v>
      </c>
    </row>
    <row r="117" spans="1:11" s="48" customFormat="1" ht="27" x14ac:dyDescent="0.2">
      <c r="A117" s="7">
        <v>57</v>
      </c>
      <c r="B117" s="7">
        <v>604</v>
      </c>
      <c r="C117" s="36" t="s">
        <v>481</v>
      </c>
      <c r="D117" s="63">
        <v>32630000</v>
      </c>
      <c r="E117" s="63"/>
      <c r="F117" s="8">
        <v>0</v>
      </c>
      <c r="G117" s="8">
        <v>0</v>
      </c>
      <c r="H117" s="8">
        <v>0</v>
      </c>
      <c r="I117" s="9">
        <v>0</v>
      </c>
      <c r="J117" s="9">
        <v>0</v>
      </c>
      <c r="K117" s="9">
        <v>0</v>
      </c>
    </row>
    <row r="118" spans="1:11" s="48" customFormat="1" ht="27" x14ac:dyDescent="0.2">
      <c r="A118" s="7">
        <v>57</v>
      </c>
      <c r="B118" s="7">
        <v>604</v>
      </c>
      <c r="C118" s="65" t="s">
        <v>482</v>
      </c>
      <c r="D118" s="63">
        <v>23160000</v>
      </c>
      <c r="E118" s="63"/>
      <c r="F118" s="8">
        <v>0</v>
      </c>
      <c r="G118" s="8">
        <v>0</v>
      </c>
      <c r="H118" s="8">
        <v>0</v>
      </c>
      <c r="I118" s="9">
        <v>0</v>
      </c>
      <c r="J118" s="9">
        <v>0</v>
      </c>
      <c r="K118" s="9">
        <v>0</v>
      </c>
    </row>
    <row r="119" spans="1:11" s="48" customFormat="1" ht="13.5" x14ac:dyDescent="0.2">
      <c r="A119" s="7">
        <v>57</v>
      </c>
      <c r="B119" s="7">
        <v>604</v>
      </c>
      <c r="C119" s="36" t="s">
        <v>483</v>
      </c>
      <c r="D119" s="63">
        <v>3370000</v>
      </c>
      <c r="E119" s="63"/>
      <c r="F119" s="8">
        <v>0</v>
      </c>
      <c r="G119" s="8">
        <v>0</v>
      </c>
      <c r="H119" s="8">
        <v>0</v>
      </c>
      <c r="I119" s="9">
        <v>0</v>
      </c>
      <c r="J119" s="9">
        <v>0</v>
      </c>
      <c r="K119" s="9">
        <v>0</v>
      </c>
    </row>
    <row r="120" spans="1:11" s="48" customFormat="1" ht="13.5" x14ac:dyDescent="0.2">
      <c r="A120" s="7">
        <v>57</v>
      </c>
      <c r="B120" s="7">
        <v>604</v>
      </c>
      <c r="C120" s="36" t="s">
        <v>484</v>
      </c>
      <c r="D120" s="63">
        <v>12375368</v>
      </c>
      <c r="E120" s="63"/>
      <c r="F120" s="8">
        <v>0</v>
      </c>
      <c r="G120" s="8">
        <v>0</v>
      </c>
      <c r="H120" s="8">
        <v>0</v>
      </c>
      <c r="I120" s="9">
        <v>0</v>
      </c>
      <c r="J120" s="9">
        <v>0</v>
      </c>
      <c r="K120" s="9">
        <v>0</v>
      </c>
    </row>
    <row r="121" spans="1:11" s="48" customFormat="1" ht="27" x14ac:dyDescent="0.2">
      <c r="A121" s="7">
        <v>57</v>
      </c>
      <c r="B121" s="7">
        <v>604</v>
      </c>
      <c r="C121" s="36" t="s">
        <v>485</v>
      </c>
      <c r="D121" s="63">
        <v>3498248</v>
      </c>
      <c r="E121" s="63"/>
      <c r="F121" s="8">
        <v>0</v>
      </c>
      <c r="G121" s="8">
        <v>0</v>
      </c>
      <c r="H121" s="8">
        <v>0</v>
      </c>
      <c r="I121" s="9">
        <v>0</v>
      </c>
      <c r="J121" s="9">
        <v>0</v>
      </c>
      <c r="K121" s="9">
        <v>0</v>
      </c>
    </row>
    <row r="122" spans="1:11" s="48" customFormat="1" ht="27" x14ac:dyDescent="0.2">
      <c r="A122" s="7">
        <v>57</v>
      </c>
      <c r="B122" s="7">
        <v>604</v>
      </c>
      <c r="C122" s="36" t="s">
        <v>486</v>
      </c>
      <c r="D122" s="63">
        <v>14269687</v>
      </c>
      <c r="E122" s="63"/>
      <c r="F122" s="8">
        <v>0</v>
      </c>
      <c r="G122" s="8">
        <v>0</v>
      </c>
      <c r="H122" s="8">
        <v>0</v>
      </c>
      <c r="I122" s="9">
        <v>0</v>
      </c>
      <c r="J122" s="9">
        <v>0</v>
      </c>
      <c r="K122" s="9">
        <v>0</v>
      </c>
    </row>
    <row r="123" spans="1:11" s="48" customFormat="1" ht="27" x14ac:dyDescent="0.2">
      <c r="A123" s="7">
        <v>57</v>
      </c>
      <c r="B123" s="7">
        <v>604</v>
      </c>
      <c r="C123" s="36" t="s">
        <v>487</v>
      </c>
      <c r="D123" s="63">
        <v>3172830</v>
      </c>
      <c r="E123" s="63"/>
      <c r="F123" s="8">
        <v>0</v>
      </c>
      <c r="G123" s="8">
        <v>0</v>
      </c>
      <c r="H123" s="8">
        <v>0</v>
      </c>
      <c r="I123" s="9">
        <v>0</v>
      </c>
      <c r="J123" s="9">
        <v>0</v>
      </c>
      <c r="K123" s="9">
        <v>0</v>
      </c>
    </row>
    <row r="124" spans="1:11" s="48" customFormat="1" ht="27" x14ac:dyDescent="0.2">
      <c r="A124" s="7">
        <v>57</v>
      </c>
      <c r="B124" s="7">
        <v>604</v>
      </c>
      <c r="C124" s="36" t="s">
        <v>488</v>
      </c>
      <c r="D124" s="63">
        <v>3335539</v>
      </c>
      <c r="E124" s="63"/>
      <c r="F124" s="8">
        <v>0</v>
      </c>
      <c r="G124" s="8">
        <v>0</v>
      </c>
      <c r="H124" s="8">
        <v>0</v>
      </c>
      <c r="I124" s="9">
        <v>0</v>
      </c>
      <c r="J124" s="9">
        <v>0</v>
      </c>
      <c r="K124" s="9">
        <v>0</v>
      </c>
    </row>
    <row r="125" spans="1:11" s="48" customFormat="1" ht="27" x14ac:dyDescent="0.2">
      <c r="A125" s="7">
        <v>57</v>
      </c>
      <c r="B125" s="7">
        <v>604</v>
      </c>
      <c r="C125" s="36" t="s">
        <v>489</v>
      </c>
      <c r="D125" s="63">
        <v>6020241</v>
      </c>
      <c r="E125" s="63"/>
      <c r="F125" s="8">
        <v>0</v>
      </c>
      <c r="G125" s="8">
        <v>0</v>
      </c>
      <c r="H125" s="8">
        <v>0</v>
      </c>
      <c r="I125" s="9">
        <v>0</v>
      </c>
      <c r="J125" s="9">
        <v>0</v>
      </c>
      <c r="K125" s="9">
        <v>0</v>
      </c>
    </row>
    <row r="126" spans="1:11" s="48" customFormat="1" ht="40.5" x14ac:dyDescent="0.2">
      <c r="A126" s="7">
        <v>57</v>
      </c>
      <c r="B126" s="7">
        <v>604</v>
      </c>
      <c r="C126" s="69" t="s">
        <v>490</v>
      </c>
      <c r="D126" s="63">
        <v>28463030</v>
      </c>
      <c r="E126" s="63"/>
      <c r="F126" s="8">
        <v>0</v>
      </c>
      <c r="G126" s="8">
        <v>0</v>
      </c>
      <c r="H126" s="8">
        <v>0</v>
      </c>
      <c r="I126" s="9">
        <v>0</v>
      </c>
      <c r="J126" s="9">
        <v>0</v>
      </c>
      <c r="K126" s="9">
        <v>0</v>
      </c>
    </row>
    <row r="127" spans="1:11" s="48" customFormat="1" ht="40.5" x14ac:dyDescent="0.2">
      <c r="A127" s="7">
        <v>57</v>
      </c>
      <c r="B127" s="7">
        <v>604</v>
      </c>
      <c r="C127" s="36" t="s">
        <v>504</v>
      </c>
      <c r="D127" s="63">
        <v>63334700</v>
      </c>
      <c r="E127" s="63"/>
      <c r="F127" s="8">
        <v>0</v>
      </c>
      <c r="G127" s="8">
        <v>0</v>
      </c>
      <c r="H127" s="8">
        <v>0</v>
      </c>
      <c r="I127" s="9">
        <v>0</v>
      </c>
      <c r="J127" s="9">
        <v>0</v>
      </c>
      <c r="K127" s="9">
        <v>0</v>
      </c>
    </row>
    <row r="128" spans="1:11" s="48" customFormat="1" ht="27" x14ac:dyDescent="0.2">
      <c r="A128" s="7">
        <v>57</v>
      </c>
      <c r="B128" s="7">
        <v>604</v>
      </c>
      <c r="C128" s="36" t="s">
        <v>491</v>
      </c>
      <c r="D128" s="63">
        <v>20000000</v>
      </c>
      <c r="E128" s="63"/>
      <c r="F128" s="8">
        <v>0</v>
      </c>
      <c r="G128" s="8">
        <v>0</v>
      </c>
      <c r="H128" s="8">
        <v>0</v>
      </c>
      <c r="I128" s="9">
        <v>0</v>
      </c>
      <c r="J128" s="9">
        <v>0</v>
      </c>
      <c r="K128" s="9">
        <v>0</v>
      </c>
    </row>
    <row r="129" spans="1:11" s="48" customFormat="1" ht="13.5" x14ac:dyDescent="0.2">
      <c r="A129" s="7">
        <v>57</v>
      </c>
      <c r="B129" s="12">
        <v>604</v>
      </c>
      <c r="C129" s="36" t="s">
        <v>492</v>
      </c>
      <c r="D129" s="63">
        <v>29000000</v>
      </c>
      <c r="E129" s="63"/>
      <c r="F129" s="8">
        <v>0</v>
      </c>
      <c r="G129" s="8">
        <v>0</v>
      </c>
      <c r="H129" s="8">
        <v>0</v>
      </c>
      <c r="I129" s="9">
        <v>0</v>
      </c>
      <c r="J129" s="9">
        <v>0</v>
      </c>
      <c r="K129" s="9">
        <v>0</v>
      </c>
    </row>
    <row r="130" spans="1:11" s="48" customFormat="1" ht="13.5" x14ac:dyDescent="0.2">
      <c r="A130" s="7">
        <v>57</v>
      </c>
      <c r="B130" s="7">
        <v>604</v>
      </c>
      <c r="C130" s="36" t="s">
        <v>493</v>
      </c>
      <c r="D130" s="63">
        <v>15000000</v>
      </c>
      <c r="E130" s="63"/>
      <c r="F130" s="8">
        <v>0</v>
      </c>
      <c r="G130" s="8">
        <v>0</v>
      </c>
      <c r="H130" s="8">
        <v>0</v>
      </c>
      <c r="I130" s="9">
        <v>0</v>
      </c>
      <c r="J130" s="9">
        <v>0</v>
      </c>
      <c r="K130" s="9">
        <v>0</v>
      </c>
    </row>
    <row r="131" spans="1:11" s="48" customFormat="1" ht="13.5" x14ac:dyDescent="0.2">
      <c r="A131" s="7">
        <v>57</v>
      </c>
      <c r="B131" s="7">
        <v>604</v>
      </c>
      <c r="C131" s="36" t="s">
        <v>494</v>
      </c>
      <c r="D131" s="63">
        <v>8000000</v>
      </c>
      <c r="E131" s="63"/>
      <c r="F131" s="8">
        <v>0</v>
      </c>
      <c r="G131" s="8">
        <v>0</v>
      </c>
      <c r="H131" s="8">
        <v>0</v>
      </c>
      <c r="I131" s="9">
        <v>0</v>
      </c>
      <c r="J131" s="9">
        <v>0</v>
      </c>
      <c r="K131" s="9">
        <v>0</v>
      </c>
    </row>
    <row r="132" spans="1:11" s="48" customFormat="1" ht="13.5" x14ac:dyDescent="0.2">
      <c r="A132" s="7">
        <v>57</v>
      </c>
      <c r="B132" s="7">
        <v>604</v>
      </c>
      <c r="C132" s="36" t="s">
        <v>495</v>
      </c>
      <c r="D132" s="63"/>
      <c r="E132" s="64">
        <v>0</v>
      </c>
      <c r="F132" s="8">
        <v>0</v>
      </c>
      <c r="G132" s="8">
        <v>0</v>
      </c>
      <c r="H132" s="8">
        <v>0</v>
      </c>
      <c r="I132" s="9">
        <v>0</v>
      </c>
      <c r="J132" s="9">
        <v>0</v>
      </c>
      <c r="K132" s="9">
        <v>0</v>
      </c>
    </row>
    <row r="133" spans="1:11" s="48" customFormat="1" ht="40.5" x14ac:dyDescent="0.2">
      <c r="A133" s="7">
        <v>57</v>
      </c>
      <c r="B133" s="7">
        <v>604</v>
      </c>
      <c r="C133" s="36" t="s">
        <v>496</v>
      </c>
      <c r="D133" s="63"/>
      <c r="E133" s="64">
        <v>0</v>
      </c>
      <c r="F133" s="8">
        <v>0</v>
      </c>
      <c r="G133" s="8">
        <v>0</v>
      </c>
      <c r="H133" s="8">
        <v>0</v>
      </c>
      <c r="I133" s="9">
        <v>0</v>
      </c>
      <c r="J133" s="9">
        <v>0</v>
      </c>
      <c r="K133" s="9">
        <v>0</v>
      </c>
    </row>
    <row r="134" spans="1:11" s="48" customFormat="1" ht="27" x14ac:dyDescent="0.2">
      <c r="A134" s="7">
        <v>57</v>
      </c>
      <c r="B134" s="7">
        <v>604</v>
      </c>
      <c r="C134" s="36" t="s">
        <v>498</v>
      </c>
      <c r="D134" s="63"/>
      <c r="E134" s="64">
        <v>0</v>
      </c>
      <c r="F134" s="8">
        <v>0</v>
      </c>
      <c r="G134" s="8">
        <v>0</v>
      </c>
      <c r="H134" s="8">
        <v>0</v>
      </c>
      <c r="I134" s="9">
        <v>0</v>
      </c>
      <c r="J134" s="9">
        <v>0</v>
      </c>
      <c r="K134" s="9">
        <v>0</v>
      </c>
    </row>
    <row r="135" spans="1:11" s="48" customFormat="1" ht="27" x14ac:dyDescent="0.2">
      <c r="A135" s="7">
        <v>57</v>
      </c>
      <c r="B135" s="7">
        <v>604</v>
      </c>
      <c r="C135" s="36" t="s">
        <v>499</v>
      </c>
      <c r="D135" s="63"/>
      <c r="E135" s="64">
        <v>0</v>
      </c>
      <c r="F135" s="8">
        <v>0</v>
      </c>
      <c r="G135" s="8">
        <v>0</v>
      </c>
      <c r="H135" s="8">
        <v>0</v>
      </c>
      <c r="I135" s="9">
        <v>0</v>
      </c>
      <c r="J135" s="9">
        <v>0</v>
      </c>
      <c r="K135" s="9">
        <v>0</v>
      </c>
    </row>
    <row r="136" spans="1:11" s="48" customFormat="1" ht="13.5" x14ac:dyDescent="0.2">
      <c r="A136" s="7">
        <v>57</v>
      </c>
      <c r="B136" s="7">
        <v>604</v>
      </c>
      <c r="C136" s="36" t="s">
        <v>500</v>
      </c>
      <c r="D136" s="63"/>
      <c r="E136" s="64">
        <v>0</v>
      </c>
      <c r="F136" s="8">
        <v>0</v>
      </c>
      <c r="G136" s="8">
        <v>0</v>
      </c>
      <c r="H136" s="8">
        <v>0</v>
      </c>
      <c r="I136" s="9">
        <v>0</v>
      </c>
      <c r="J136" s="9">
        <v>0</v>
      </c>
      <c r="K136" s="9">
        <v>0</v>
      </c>
    </row>
    <row r="137" spans="1:11" s="48" customFormat="1" ht="27" x14ac:dyDescent="0.2">
      <c r="A137" s="7">
        <v>57</v>
      </c>
      <c r="B137" s="7">
        <v>604</v>
      </c>
      <c r="C137" s="36" t="s">
        <v>501</v>
      </c>
      <c r="D137" s="63"/>
      <c r="E137" s="64">
        <v>0</v>
      </c>
      <c r="F137" s="8">
        <v>0</v>
      </c>
      <c r="G137" s="8">
        <v>0</v>
      </c>
      <c r="H137" s="8">
        <v>0</v>
      </c>
      <c r="I137" s="9">
        <v>0</v>
      </c>
      <c r="J137" s="9">
        <v>0</v>
      </c>
      <c r="K137" s="9">
        <v>0</v>
      </c>
    </row>
    <row r="138" spans="1:11" s="48" customFormat="1" ht="27" x14ac:dyDescent="0.2">
      <c r="A138" s="7">
        <v>57</v>
      </c>
      <c r="B138" s="7">
        <v>604</v>
      </c>
      <c r="C138" s="36" t="s">
        <v>502</v>
      </c>
      <c r="D138" s="63"/>
      <c r="E138" s="64">
        <v>0</v>
      </c>
      <c r="F138" s="8">
        <v>0</v>
      </c>
      <c r="G138" s="8">
        <v>0</v>
      </c>
      <c r="H138" s="8">
        <v>0</v>
      </c>
      <c r="I138" s="9">
        <v>0</v>
      </c>
      <c r="J138" s="9">
        <v>0</v>
      </c>
      <c r="K138" s="9">
        <v>0</v>
      </c>
    </row>
    <row r="139" spans="1:11" s="48" customFormat="1" ht="13.5" x14ac:dyDescent="0.2">
      <c r="A139" s="7">
        <v>57</v>
      </c>
      <c r="B139" s="7">
        <v>604</v>
      </c>
      <c r="C139" s="36" t="s">
        <v>503</v>
      </c>
      <c r="D139" s="63"/>
      <c r="E139" s="64">
        <v>0</v>
      </c>
      <c r="F139" s="8">
        <v>0</v>
      </c>
      <c r="G139" s="8">
        <v>0</v>
      </c>
      <c r="H139" s="8">
        <v>0</v>
      </c>
      <c r="I139" s="9">
        <v>0</v>
      </c>
      <c r="J139" s="9">
        <v>0</v>
      </c>
      <c r="K139" s="9">
        <v>0</v>
      </c>
    </row>
    <row r="140" spans="1:11" s="48" customFormat="1" ht="13.5" x14ac:dyDescent="0.2">
      <c r="A140" s="7">
        <v>30</v>
      </c>
      <c r="B140" s="7">
        <v>613</v>
      </c>
      <c r="C140" s="65" t="s">
        <v>220</v>
      </c>
      <c r="D140" s="63">
        <v>110000000</v>
      </c>
      <c r="E140" s="63"/>
      <c r="F140" s="8">
        <v>0</v>
      </c>
      <c r="G140" s="8">
        <v>0</v>
      </c>
      <c r="H140" s="8">
        <v>0</v>
      </c>
      <c r="I140" s="9">
        <v>0</v>
      </c>
      <c r="J140" s="9">
        <v>0</v>
      </c>
      <c r="K140" s="9">
        <v>0</v>
      </c>
    </row>
    <row r="141" spans="1:11" s="48" customFormat="1" ht="13.5" x14ac:dyDescent="0.2">
      <c r="A141" s="7">
        <v>30</v>
      </c>
      <c r="B141" s="7">
        <v>613</v>
      </c>
      <c r="C141" s="65" t="s">
        <v>205</v>
      </c>
      <c r="D141" s="63">
        <v>37200000</v>
      </c>
      <c r="E141" s="63"/>
      <c r="F141" s="8">
        <v>0</v>
      </c>
      <c r="G141" s="8">
        <v>0</v>
      </c>
      <c r="H141" s="8">
        <v>0</v>
      </c>
      <c r="I141" s="9">
        <v>0</v>
      </c>
      <c r="J141" s="9">
        <v>0</v>
      </c>
      <c r="K141" s="9">
        <v>0</v>
      </c>
    </row>
    <row r="142" spans="1:11" s="48" customFormat="1" ht="13.5" x14ac:dyDescent="0.2">
      <c r="A142" s="7">
        <v>30</v>
      </c>
      <c r="B142" s="7">
        <v>613</v>
      </c>
      <c r="C142" s="65" t="s">
        <v>206</v>
      </c>
      <c r="D142" s="63">
        <v>61030000</v>
      </c>
      <c r="E142" s="63"/>
      <c r="F142" s="8">
        <v>0</v>
      </c>
      <c r="G142" s="8">
        <v>0</v>
      </c>
      <c r="H142" s="8">
        <v>0</v>
      </c>
      <c r="I142" s="9">
        <v>0</v>
      </c>
      <c r="J142" s="9">
        <v>0</v>
      </c>
      <c r="K142" s="9">
        <v>0</v>
      </c>
    </row>
    <row r="143" spans="1:11" s="48" customFormat="1" ht="13.5" x14ac:dyDescent="0.2">
      <c r="A143" s="7">
        <v>30</v>
      </c>
      <c r="B143" s="7">
        <v>613</v>
      </c>
      <c r="C143" s="65" t="s">
        <v>221</v>
      </c>
      <c r="D143" s="63">
        <v>69650000</v>
      </c>
      <c r="E143" s="63"/>
      <c r="F143" s="8">
        <v>0</v>
      </c>
      <c r="G143" s="8">
        <v>0</v>
      </c>
      <c r="H143" s="8">
        <v>0</v>
      </c>
      <c r="I143" s="9">
        <v>0</v>
      </c>
      <c r="J143" s="9">
        <v>0</v>
      </c>
      <c r="K143" s="9">
        <v>0</v>
      </c>
    </row>
    <row r="144" spans="1:11" s="48" customFormat="1" ht="13.5" x14ac:dyDescent="0.2">
      <c r="A144" s="7">
        <v>30</v>
      </c>
      <c r="B144" s="7">
        <v>613</v>
      </c>
      <c r="C144" s="65" t="s">
        <v>204</v>
      </c>
      <c r="D144" s="63">
        <v>2750000</v>
      </c>
      <c r="E144" s="63"/>
      <c r="F144" s="8">
        <v>10594223</v>
      </c>
      <c r="G144" s="8">
        <v>10594223</v>
      </c>
      <c r="H144" s="8">
        <v>19005920.550000001</v>
      </c>
      <c r="I144" s="9"/>
      <c r="J144" s="9"/>
      <c r="K144" s="9"/>
    </row>
    <row r="145" spans="1:11" s="48" customFormat="1" ht="13.5" x14ac:dyDescent="0.2">
      <c r="A145" s="7">
        <v>30</v>
      </c>
      <c r="B145" s="7">
        <v>613</v>
      </c>
      <c r="C145" s="65" t="s">
        <v>207</v>
      </c>
      <c r="D145" s="63">
        <v>3620000</v>
      </c>
      <c r="E145" s="63"/>
      <c r="F145" s="8">
        <v>0</v>
      </c>
      <c r="G145" s="8">
        <v>0</v>
      </c>
      <c r="H145" s="8">
        <v>0</v>
      </c>
      <c r="I145" s="9">
        <v>0</v>
      </c>
      <c r="J145" s="9">
        <v>0</v>
      </c>
      <c r="K145" s="9">
        <v>0</v>
      </c>
    </row>
    <row r="146" spans="1:11" s="48" customFormat="1" ht="13.5" x14ac:dyDescent="0.2">
      <c r="A146" s="7">
        <v>30</v>
      </c>
      <c r="B146" s="7">
        <v>613</v>
      </c>
      <c r="C146" s="65" t="s">
        <v>208</v>
      </c>
      <c r="D146" s="63">
        <v>3920000</v>
      </c>
      <c r="E146" s="63"/>
      <c r="F146" s="8">
        <v>0</v>
      </c>
      <c r="G146" s="8">
        <v>0</v>
      </c>
      <c r="H146" s="8">
        <v>0</v>
      </c>
      <c r="I146" s="9">
        <v>0</v>
      </c>
      <c r="J146" s="9">
        <v>0</v>
      </c>
      <c r="K146" s="9">
        <v>0</v>
      </c>
    </row>
    <row r="147" spans="1:11" s="48" customFormat="1" ht="13.5" x14ac:dyDescent="0.2">
      <c r="A147" s="7">
        <v>30</v>
      </c>
      <c r="B147" s="7">
        <v>613</v>
      </c>
      <c r="C147" s="65" t="s">
        <v>222</v>
      </c>
      <c r="D147" s="63">
        <v>2110000</v>
      </c>
      <c r="E147" s="63"/>
      <c r="F147" s="8">
        <v>0</v>
      </c>
      <c r="G147" s="8">
        <v>0</v>
      </c>
      <c r="H147" s="8">
        <v>0</v>
      </c>
      <c r="I147" s="9">
        <v>0</v>
      </c>
      <c r="J147" s="9">
        <v>0</v>
      </c>
      <c r="K147" s="9">
        <v>0</v>
      </c>
    </row>
    <row r="148" spans="1:11" s="48" customFormat="1" ht="13.5" x14ac:dyDescent="0.2">
      <c r="A148" s="7">
        <v>30</v>
      </c>
      <c r="B148" s="7">
        <v>613</v>
      </c>
      <c r="C148" s="65" t="s">
        <v>209</v>
      </c>
      <c r="D148" s="63">
        <v>9040000</v>
      </c>
      <c r="E148" s="63"/>
      <c r="F148" s="8">
        <v>0</v>
      </c>
      <c r="G148" s="8">
        <v>0</v>
      </c>
      <c r="H148" s="8">
        <v>0</v>
      </c>
      <c r="I148" s="9">
        <v>0</v>
      </c>
      <c r="J148" s="9">
        <v>0</v>
      </c>
      <c r="K148" s="9">
        <v>0</v>
      </c>
    </row>
    <row r="149" spans="1:11" s="48" customFormat="1" ht="13.5" x14ac:dyDescent="0.2">
      <c r="A149" s="7">
        <v>30</v>
      </c>
      <c r="B149" s="7">
        <v>613</v>
      </c>
      <c r="C149" s="65" t="s">
        <v>210</v>
      </c>
      <c r="D149" s="63">
        <v>9310000</v>
      </c>
      <c r="E149" s="63"/>
      <c r="F149" s="8">
        <v>0</v>
      </c>
      <c r="G149" s="8">
        <v>0</v>
      </c>
      <c r="H149" s="8">
        <v>0</v>
      </c>
      <c r="I149" s="9">
        <v>0</v>
      </c>
      <c r="J149" s="9">
        <v>0</v>
      </c>
      <c r="K149" s="9">
        <v>0</v>
      </c>
    </row>
    <row r="150" spans="1:11" s="48" customFormat="1" ht="13.5" x14ac:dyDescent="0.2">
      <c r="A150" s="7">
        <v>30</v>
      </c>
      <c r="B150" s="7">
        <v>613</v>
      </c>
      <c r="C150" s="65" t="s">
        <v>211</v>
      </c>
      <c r="D150" s="63">
        <v>4520000</v>
      </c>
      <c r="E150" s="63"/>
      <c r="F150" s="8">
        <v>0</v>
      </c>
      <c r="G150" s="8">
        <v>0</v>
      </c>
      <c r="H150" s="8">
        <v>0</v>
      </c>
      <c r="I150" s="9">
        <v>0</v>
      </c>
      <c r="J150" s="9">
        <v>0</v>
      </c>
      <c r="K150" s="9">
        <v>0</v>
      </c>
    </row>
    <row r="151" spans="1:11" s="48" customFormat="1" ht="13.5" x14ac:dyDescent="0.2">
      <c r="A151" s="7">
        <v>30</v>
      </c>
      <c r="B151" s="7">
        <v>613</v>
      </c>
      <c r="C151" s="65" t="s">
        <v>212</v>
      </c>
      <c r="D151" s="63">
        <v>4220000</v>
      </c>
      <c r="E151" s="63"/>
      <c r="F151" s="8">
        <v>0</v>
      </c>
      <c r="G151" s="8">
        <v>0</v>
      </c>
      <c r="H151" s="8">
        <v>0</v>
      </c>
      <c r="I151" s="9">
        <v>0</v>
      </c>
      <c r="J151" s="9">
        <v>0</v>
      </c>
      <c r="K151" s="9">
        <v>0</v>
      </c>
    </row>
    <row r="152" spans="1:11" s="48" customFormat="1" ht="13.5" x14ac:dyDescent="0.2">
      <c r="A152" s="7">
        <v>30</v>
      </c>
      <c r="B152" s="7">
        <v>613</v>
      </c>
      <c r="C152" s="65" t="s">
        <v>213</v>
      </c>
      <c r="D152" s="63">
        <v>7830000</v>
      </c>
      <c r="E152" s="63"/>
      <c r="F152" s="8">
        <v>0</v>
      </c>
      <c r="G152" s="8">
        <v>0</v>
      </c>
      <c r="H152" s="8">
        <v>0</v>
      </c>
      <c r="I152" s="9">
        <v>0</v>
      </c>
      <c r="J152" s="9">
        <v>0</v>
      </c>
      <c r="K152" s="9">
        <v>0</v>
      </c>
    </row>
    <row r="153" spans="1:11" s="48" customFormat="1" ht="13.5" x14ac:dyDescent="0.2">
      <c r="A153" s="7">
        <v>30</v>
      </c>
      <c r="B153" s="7">
        <v>613</v>
      </c>
      <c r="C153" s="65" t="s">
        <v>223</v>
      </c>
      <c r="D153" s="63">
        <v>2050000</v>
      </c>
      <c r="E153" s="63"/>
      <c r="F153" s="8">
        <v>0</v>
      </c>
      <c r="G153" s="8">
        <v>0</v>
      </c>
      <c r="H153" s="8">
        <v>0</v>
      </c>
      <c r="I153" s="9">
        <v>0</v>
      </c>
      <c r="J153" s="9">
        <v>0</v>
      </c>
      <c r="K153" s="9">
        <v>0</v>
      </c>
    </row>
    <row r="154" spans="1:11" s="48" customFormat="1" ht="13.5" x14ac:dyDescent="0.2">
      <c r="A154" s="7">
        <v>30</v>
      </c>
      <c r="B154" s="7">
        <v>613</v>
      </c>
      <c r="C154" s="65" t="s">
        <v>214</v>
      </c>
      <c r="D154" s="63">
        <v>2650000</v>
      </c>
      <c r="E154" s="63"/>
      <c r="F154" s="8">
        <v>0</v>
      </c>
      <c r="G154" s="8">
        <v>0</v>
      </c>
      <c r="H154" s="8">
        <v>0</v>
      </c>
      <c r="I154" s="9">
        <v>0</v>
      </c>
      <c r="J154" s="9">
        <v>0</v>
      </c>
      <c r="K154" s="9">
        <v>0</v>
      </c>
    </row>
    <row r="155" spans="1:11" s="48" customFormat="1" ht="13.5" x14ac:dyDescent="0.2">
      <c r="A155" s="7">
        <v>30</v>
      </c>
      <c r="B155" s="7">
        <v>613</v>
      </c>
      <c r="C155" s="65" t="s">
        <v>215</v>
      </c>
      <c r="D155" s="63">
        <v>2940000</v>
      </c>
      <c r="E155" s="63"/>
      <c r="F155" s="8">
        <v>0</v>
      </c>
      <c r="G155" s="8">
        <v>0</v>
      </c>
      <c r="H155" s="8">
        <v>0</v>
      </c>
      <c r="I155" s="9">
        <v>0</v>
      </c>
      <c r="J155" s="9">
        <v>0</v>
      </c>
      <c r="K155" s="9">
        <v>0</v>
      </c>
    </row>
    <row r="156" spans="1:11" s="48" customFormat="1" ht="13.5" x14ac:dyDescent="0.2">
      <c r="A156" s="7">
        <v>30</v>
      </c>
      <c r="B156" s="7">
        <v>613</v>
      </c>
      <c r="C156" s="36" t="s">
        <v>216</v>
      </c>
      <c r="D156" s="63">
        <v>900000000</v>
      </c>
      <c r="E156" s="63"/>
      <c r="F156" s="8">
        <v>0</v>
      </c>
      <c r="G156" s="8">
        <v>0</v>
      </c>
      <c r="H156" s="8">
        <v>0</v>
      </c>
      <c r="I156" s="9">
        <v>0</v>
      </c>
      <c r="J156" s="9">
        <v>0</v>
      </c>
      <c r="K156" s="9">
        <v>0</v>
      </c>
    </row>
    <row r="157" spans="1:11" s="48" customFormat="1" ht="13.5" x14ac:dyDescent="0.2">
      <c r="A157" s="7">
        <v>30</v>
      </c>
      <c r="B157" s="7">
        <v>613</v>
      </c>
      <c r="C157" s="36" t="s">
        <v>217</v>
      </c>
      <c r="D157" s="63">
        <v>750000000</v>
      </c>
      <c r="E157" s="63"/>
      <c r="F157" s="8">
        <v>0</v>
      </c>
      <c r="G157" s="8">
        <v>0</v>
      </c>
      <c r="H157" s="8">
        <v>0</v>
      </c>
      <c r="I157" s="9">
        <v>0</v>
      </c>
      <c r="J157" s="9">
        <v>0</v>
      </c>
      <c r="K157" s="9">
        <v>0</v>
      </c>
    </row>
    <row r="158" spans="1:11" s="48" customFormat="1" ht="13.5" x14ac:dyDescent="0.2">
      <c r="A158" s="7">
        <v>30</v>
      </c>
      <c r="B158" s="7">
        <v>613</v>
      </c>
      <c r="C158" s="36" t="s">
        <v>218</v>
      </c>
      <c r="D158" s="63">
        <v>1440000000</v>
      </c>
      <c r="E158" s="63"/>
      <c r="F158" s="8">
        <v>0</v>
      </c>
      <c r="G158" s="8">
        <v>0</v>
      </c>
      <c r="H158" s="8">
        <v>0</v>
      </c>
      <c r="I158" s="9">
        <v>0</v>
      </c>
      <c r="J158" s="9">
        <v>0</v>
      </c>
      <c r="K158" s="9">
        <v>0</v>
      </c>
    </row>
    <row r="159" spans="1:11" s="48" customFormat="1" ht="13.5" x14ac:dyDescent="0.2">
      <c r="A159" s="7">
        <v>30</v>
      </c>
      <c r="B159" s="7">
        <v>613</v>
      </c>
      <c r="C159" s="36" t="s">
        <v>224</v>
      </c>
      <c r="D159" s="63">
        <v>100000000</v>
      </c>
      <c r="E159" s="63"/>
      <c r="F159" s="8">
        <v>0</v>
      </c>
      <c r="G159" s="8">
        <v>0</v>
      </c>
      <c r="H159" s="8">
        <v>0</v>
      </c>
      <c r="I159" s="9">
        <v>0</v>
      </c>
      <c r="J159" s="9">
        <v>0</v>
      </c>
      <c r="K159" s="9">
        <v>0</v>
      </c>
    </row>
    <row r="160" spans="1:11" s="48" customFormat="1" ht="13.5" x14ac:dyDescent="0.2">
      <c r="A160" s="7">
        <v>30</v>
      </c>
      <c r="B160" s="12">
        <v>613</v>
      </c>
      <c r="C160" s="36" t="s">
        <v>225</v>
      </c>
      <c r="D160" s="70">
        <v>330000000</v>
      </c>
      <c r="E160" s="70"/>
      <c r="F160" s="8">
        <v>0</v>
      </c>
      <c r="G160" s="8">
        <v>0</v>
      </c>
      <c r="H160" s="8">
        <v>0</v>
      </c>
      <c r="I160" s="9">
        <v>0</v>
      </c>
      <c r="J160" s="9">
        <v>0</v>
      </c>
      <c r="K160" s="9">
        <v>0</v>
      </c>
    </row>
    <row r="161" spans="1:11" s="48" customFormat="1" ht="27" x14ac:dyDescent="0.2">
      <c r="A161" s="7">
        <v>30</v>
      </c>
      <c r="B161" s="12">
        <v>613</v>
      </c>
      <c r="C161" s="36" t="s">
        <v>226</v>
      </c>
      <c r="D161" s="70"/>
      <c r="E161" s="64">
        <v>0</v>
      </c>
      <c r="F161" s="8">
        <v>0</v>
      </c>
      <c r="G161" s="8">
        <v>0</v>
      </c>
      <c r="H161" s="8">
        <v>0</v>
      </c>
      <c r="I161" s="9">
        <v>0</v>
      </c>
      <c r="J161" s="9">
        <v>0</v>
      </c>
      <c r="K161" s="9">
        <v>0</v>
      </c>
    </row>
    <row r="162" spans="1:11" s="48" customFormat="1" ht="27" x14ac:dyDescent="0.2">
      <c r="A162" s="7">
        <v>30</v>
      </c>
      <c r="B162" s="12">
        <v>613</v>
      </c>
      <c r="C162" s="36" t="s">
        <v>227</v>
      </c>
      <c r="D162" s="70"/>
      <c r="E162" s="64">
        <v>0</v>
      </c>
      <c r="F162" s="8">
        <v>0</v>
      </c>
      <c r="G162" s="8">
        <v>0</v>
      </c>
      <c r="H162" s="8">
        <v>0</v>
      </c>
      <c r="I162" s="9">
        <v>0</v>
      </c>
      <c r="J162" s="9">
        <v>0</v>
      </c>
      <c r="K162" s="9">
        <v>0</v>
      </c>
    </row>
    <row r="163" spans="1:11" s="48" customFormat="1" ht="13.5" x14ac:dyDescent="0.2">
      <c r="A163" s="7">
        <v>30</v>
      </c>
      <c r="B163" s="12">
        <v>613</v>
      </c>
      <c r="C163" s="36" t="s">
        <v>228</v>
      </c>
      <c r="D163" s="70"/>
      <c r="E163" s="64">
        <v>0</v>
      </c>
      <c r="F163" s="8">
        <v>0</v>
      </c>
      <c r="G163" s="8">
        <v>0</v>
      </c>
      <c r="H163" s="8">
        <v>0</v>
      </c>
      <c r="I163" s="9">
        <v>0</v>
      </c>
      <c r="J163" s="9">
        <v>0</v>
      </c>
      <c r="K163" s="9">
        <v>0</v>
      </c>
    </row>
    <row r="164" spans="1:11" s="48" customFormat="1" ht="13.5" x14ac:dyDescent="0.2">
      <c r="A164" s="7">
        <v>30</v>
      </c>
      <c r="B164" s="12">
        <v>613</v>
      </c>
      <c r="C164" s="36" t="s">
        <v>229</v>
      </c>
      <c r="D164" s="70"/>
      <c r="E164" s="64">
        <v>0</v>
      </c>
      <c r="F164" s="8">
        <v>0</v>
      </c>
      <c r="G164" s="8">
        <v>0</v>
      </c>
      <c r="H164" s="8">
        <v>0</v>
      </c>
      <c r="I164" s="9">
        <v>0</v>
      </c>
      <c r="J164" s="9">
        <v>0</v>
      </c>
      <c r="K164" s="9">
        <v>0</v>
      </c>
    </row>
    <row r="165" spans="1:11" s="48" customFormat="1" ht="13.5" x14ac:dyDescent="0.2">
      <c r="A165" s="7">
        <v>30</v>
      </c>
      <c r="B165" s="12">
        <v>613</v>
      </c>
      <c r="C165" s="36" t="s">
        <v>230</v>
      </c>
      <c r="D165" s="70"/>
      <c r="E165" s="64">
        <v>0</v>
      </c>
      <c r="F165" s="8">
        <v>0</v>
      </c>
      <c r="G165" s="8">
        <v>0</v>
      </c>
      <c r="H165" s="8">
        <v>0</v>
      </c>
      <c r="I165" s="9">
        <v>0</v>
      </c>
      <c r="J165" s="9">
        <v>0</v>
      </c>
      <c r="K165" s="9">
        <v>0</v>
      </c>
    </row>
    <row r="166" spans="1:11" s="48" customFormat="1" ht="13.5" x14ac:dyDescent="0.2">
      <c r="A166" s="7">
        <v>57</v>
      </c>
      <c r="B166" s="7">
        <v>669</v>
      </c>
      <c r="C166" s="65" t="s">
        <v>423</v>
      </c>
      <c r="D166" s="63">
        <v>2250000</v>
      </c>
      <c r="E166" s="63"/>
      <c r="F166" s="8">
        <v>0</v>
      </c>
      <c r="G166" s="8">
        <v>0</v>
      </c>
      <c r="H166" s="8">
        <v>0</v>
      </c>
      <c r="I166" s="9">
        <v>0</v>
      </c>
      <c r="J166" s="9">
        <v>0</v>
      </c>
      <c r="K166" s="9">
        <v>0</v>
      </c>
    </row>
    <row r="167" spans="1:11" ht="15" x14ac:dyDescent="0.3">
      <c r="A167" s="128" t="s">
        <v>9</v>
      </c>
      <c r="B167" s="128"/>
      <c r="C167" s="128"/>
      <c r="D167" s="71">
        <f>+SUM(D7:D166)</f>
        <v>10626426600</v>
      </c>
      <c r="E167" s="71">
        <f t="shared" ref="E167:K167" si="0">+SUM(E7:E166)</f>
        <v>0</v>
      </c>
      <c r="F167" s="71">
        <f t="shared" si="0"/>
        <v>30594223</v>
      </c>
      <c r="G167" s="71">
        <f t="shared" si="0"/>
        <v>936019914</v>
      </c>
      <c r="H167" s="71">
        <f t="shared" si="0"/>
        <v>880683103.43999994</v>
      </c>
      <c r="I167" s="71">
        <f t="shared" si="0"/>
        <v>20000000</v>
      </c>
      <c r="J167" s="71">
        <f t="shared" si="0"/>
        <v>923658865</v>
      </c>
      <c r="K167" s="71">
        <f t="shared" si="0"/>
        <v>851373626.21000004</v>
      </c>
    </row>
    <row r="168" spans="1:11" x14ac:dyDescent="0.2">
      <c r="D168" s="51"/>
      <c r="E168" s="51"/>
      <c r="F168" s="51"/>
      <c r="G168" s="51"/>
      <c r="H168" s="51"/>
    </row>
    <row r="169" spans="1:11" x14ac:dyDescent="0.2">
      <c r="D169" s="52"/>
      <c r="E169" s="52"/>
      <c r="F169" s="52"/>
      <c r="G169" s="52"/>
      <c r="H169" s="52"/>
    </row>
    <row r="170" spans="1:11" ht="15.75" x14ac:dyDescent="0.3">
      <c r="A170" s="53" t="s">
        <v>59</v>
      </c>
      <c r="B170" s="54" t="s">
        <v>62</v>
      </c>
      <c r="C170" s="114" t="s">
        <v>253</v>
      </c>
      <c r="D170" s="109"/>
      <c r="E170" s="109"/>
      <c r="F170" s="109"/>
      <c r="G170" s="109"/>
      <c r="H170" s="109"/>
      <c r="I170" s="109"/>
      <c r="J170" s="109"/>
      <c r="K170" s="109"/>
    </row>
    <row r="171" spans="1:11" ht="15" x14ac:dyDescent="0.3">
      <c r="A171" s="53" t="s">
        <v>64</v>
      </c>
      <c r="B171" s="54" t="s">
        <v>62</v>
      </c>
      <c r="C171" s="114" t="s">
        <v>65</v>
      </c>
      <c r="D171" s="131"/>
      <c r="E171" s="131"/>
      <c r="F171" s="131"/>
      <c r="G171" s="131"/>
      <c r="H171" s="131"/>
      <c r="I171" s="131"/>
      <c r="J171" s="131"/>
      <c r="K171" s="131"/>
    </row>
    <row r="172" spans="1:11" ht="15" x14ac:dyDescent="0.3">
      <c r="A172" s="53" t="s">
        <v>67</v>
      </c>
      <c r="B172" s="54" t="s">
        <v>62</v>
      </c>
      <c r="C172" s="125" t="s">
        <v>68</v>
      </c>
      <c r="D172" s="129"/>
      <c r="E172" s="129"/>
      <c r="F172" s="129"/>
      <c r="G172" s="129"/>
      <c r="H172" s="129"/>
      <c r="I172" s="129"/>
      <c r="J172" s="129"/>
      <c r="K172" s="129"/>
    </row>
    <row r="173" spans="1:11" ht="15" x14ac:dyDescent="0.3">
      <c r="A173" s="53" t="s">
        <v>87</v>
      </c>
      <c r="B173" s="54" t="s">
        <v>88</v>
      </c>
      <c r="C173" s="30" t="s">
        <v>105</v>
      </c>
    </row>
    <row r="174" spans="1:11" ht="15" x14ac:dyDescent="0.3">
      <c r="A174" s="53" t="s">
        <v>93</v>
      </c>
      <c r="B174" s="54" t="s">
        <v>104</v>
      </c>
      <c r="C174" s="114" t="s">
        <v>106</v>
      </c>
      <c r="D174" s="109"/>
      <c r="E174" s="109"/>
      <c r="F174" s="109"/>
      <c r="G174" s="109"/>
      <c r="H174" s="109"/>
      <c r="I174" s="109"/>
      <c r="J174" s="109"/>
      <c r="K174" s="109"/>
    </row>
    <row r="175" spans="1:11" ht="13.5" x14ac:dyDescent="0.25">
      <c r="A175" s="46"/>
      <c r="B175" s="30"/>
      <c r="C175" s="114"/>
      <c r="D175" s="109"/>
      <c r="E175" s="109"/>
      <c r="F175" s="109"/>
      <c r="G175" s="109"/>
      <c r="H175" s="109"/>
      <c r="I175" s="109"/>
      <c r="J175" s="109"/>
      <c r="K175" s="109"/>
    </row>
    <row r="176" spans="1:11" ht="15" x14ac:dyDescent="0.3">
      <c r="A176" s="53" t="s">
        <v>97</v>
      </c>
      <c r="B176" s="54" t="s">
        <v>111</v>
      </c>
      <c r="C176" s="30" t="s">
        <v>126</v>
      </c>
    </row>
    <row r="177" spans="1:11" ht="15.75" x14ac:dyDescent="0.3">
      <c r="A177" s="53" t="s">
        <v>101</v>
      </c>
      <c r="B177" s="54" t="s">
        <v>175</v>
      </c>
      <c r="C177" s="114" t="s">
        <v>653</v>
      </c>
      <c r="D177" s="109"/>
      <c r="E177" s="109"/>
      <c r="F177" s="109"/>
      <c r="G177" s="109"/>
      <c r="H177" s="109"/>
      <c r="I177" s="109"/>
      <c r="J177" s="109"/>
      <c r="K177" s="109"/>
    </row>
    <row r="178" spans="1:11" ht="15" x14ac:dyDescent="0.3">
      <c r="A178" s="53" t="s">
        <v>110</v>
      </c>
      <c r="B178" s="54" t="s">
        <v>175</v>
      </c>
      <c r="C178" s="30" t="s">
        <v>219</v>
      </c>
    </row>
    <row r="179" spans="1:11" ht="15" x14ac:dyDescent="0.3">
      <c r="A179" s="53" t="s">
        <v>116</v>
      </c>
      <c r="B179" s="54" t="s">
        <v>175</v>
      </c>
      <c r="C179" s="30" t="s">
        <v>231</v>
      </c>
    </row>
    <row r="180" spans="1:11" ht="15" x14ac:dyDescent="0.3">
      <c r="A180" s="53" t="s">
        <v>119</v>
      </c>
      <c r="B180" s="54" t="s">
        <v>265</v>
      </c>
      <c r="C180" s="30" t="s">
        <v>323</v>
      </c>
    </row>
    <row r="181" spans="1:11" ht="15" x14ac:dyDescent="0.3">
      <c r="A181" s="55" t="s">
        <v>123</v>
      </c>
      <c r="B181" s="54" t="s">
        <v>265</v>
      </c>
      <c r="C181" s="30" t="s">
        <v>330</v>
      </c>
    </row>
    <row r="182" spans="1:11" ht="15" x14ac:dyDescent="0.3">
      <c r="A182" s="55" t="s">
        <v>128</v>
      </c>
      <c r="B182" s="54" t="s">
        <v>421</v>
      </c>
      <c r="C182" s="30" t="s">
        <v>422</v>
      </c>
    </row>
    <row r="183" spans="1:11" ht="15" x14ac:dyDescent="0.3">
      <c r="A183" s="55" t="s">
        <v>133</v>
      </c>
      <c r="B183" s="54" t="s">
        <v>424</v>
      </c>
      <c r="C183" s="30" t="s">
        <v>425</v>
      </c>
    </row>
    <row r="184" spans="1:11" ht="15" x14ac:dyDescent="0.3">
      <c r="A184" s="55" t="s">
        <v>142</v>
      </c>
      <c r="B184" s="54" t="s">
        <v>256</v>
      </c>
      <c r="C184" s="30" t="s">
        <v>438</v>
      </c>
      <c r="D184" s="30"/>
    </row>
    <row r="185" spans="1:11" ht="15" x14ac:dyDescent="0.3">
      <c r="A185" s="55" t="s">
        <v>146</v>
      </c>
      <c r="B185" s="54" t="s">
        <v>256</v>
      </c>
      <c r="C185" s="30" t="s">
        <v>443</v>
      </c>
      <c r="D185" s="30"/>
      <c r="E185" s="30"/>
    </row>
    <row r="186" spans="1:11" ht="15" x14ac:dyDescent="0.3">
      <c r="A186" s="55" t="s">
        <v>150</v>
      </c>
      <c r="B186" s="54" t="s">
        <v>444</v>
      </c>
      <c r="C186" s="30" t="s">
        <v>445</v>
      </c>
      <c r="D186" s="30"/>
    </row>
    <row r="187" spans="1:11" ht="15" x14ac:dyDescent="0.3">
      <c r="A187" s="55" t="s">
        <v>153</v>
      </c>
      <c r="B187" s="54" t="s">
        <v>444</v>
      </c>
      <c r="C187" s="30" t="s">
        <v>479</v>
      </c>
    </row>
    <row r="188" spans="1:11" ht="15" x14ac:dyDescent="0.3">
      <c r="A188" s="55" t="s">
        <v>157</v>
      </c>
      <c r="B188" s="54" t="s">
        <v>444</v>
      </c>
      <c r="C188" s="30" t="s">
        <v>497</v>
      </c>
    </row>
    <row r="189" spans="1:11" ht="15.75" x14ac:dyDescent="0.3">
      <c r="A189" s="56" t="s">
        <v>160</v>
      </c>
      <c r="B189" s="57" t="s">
        <v>256</v>
      </c>
      <c r="C189" s="126" t="s">
        <v>708</v>
      </c>
      <c r="D189" s="127"/>
      <c r="E189" s="127"/>
      <c r="F189" s="127"/>
      <c r="G189" s="127"/>
      <c r="H189" s="127"/>
      <c r="I189" s="58"/>
    </row>
    <row r="190" spans="1:11" ht="15.75" x14ac:dyDescent="0.3">
      <c r="A190" s="55" t="s">
        <v>180</v>
      </c>
      <c r="B190" s="54" t="s">
        <v>256</v>
      </c>
      <c r="C190" s="126" t="s">
        <v>675</v>
      </c>
      <c r="D190" s="127"/>
      <c r="E190" s="127"/>
      <c r="F190" s="127"/>
    </row>
    <row r="191" spans="1:11" ht="15.75" x14ac:dyDescent="0.3">
      <c r="A191" s="55" t="s">
        <v>184</v>
      </c>
      <c r="B191" s="54" t="s">
        <v>256</v>
      </c>
      <c r="C191" s="126" t="s">
        <v>679</v>
      </c>
      <c r="D191" s="127"/>
      <c r="E191" s="127"/>
      <c r="F191" s="127"/>
    </row>
    <row r="192" spans="1:11" ht="15.75" x14ac:dyDescent="0.3">
      <c r="A192" s="55" t="s">
        <v>187</v>
      </c>
      <c r="B192" s="54" t="s">
        <v>256</v>
      </c>
      <c r="C192" s="126" t="s">
        <v>695</v>
      </c>
      <c r="D192" s="127"/>
      <c r="E192" s="127"/>
      <c r="F192" s="127"/>
      <c r="G192" s="109"/>
    </row>
  </sheetData>
  <autoFilter ref="A6:K167"/>
  <sortState ref="A9:G154">
    <sortCondition ref="B9:B154"/>
  </sortState>
  <mergeCells count="15">
    <mergeCell ref="A1:K1"/>
    <mergeCell ref="C192:G192"/>
    <mergeCell ref="C190:F190"/>
    <mergeCell ref="C191:F191"/>
    <mergeCell ref="D5:H5"/>
    <mergeCell ref="C172:K172"/>
    <mergeCell ref="C174:K175"/>
    <mergeCell ref="I5:K5"/>
    <mergeCell ref="A167:C167"/>
    <mergeCell ref="C170:K170"/>
    <mergeCell ref="C189:H189"/>
    <mergeCell ref="C177:K177"/>
    <mergeCell ref="A2:K2"/>
    <mergeCell ref="A3:K3"/>
    <mergeCell ref="C171:K171"/>
  </mergeCells>
  <conditionalFormatting sqref="D6:K6">
    <cfRule type="cellIs" dxfId="13" priority="6" stopIfTrue="1" operator="equal">
      <formula>"NO"</formula>
    </cfRule>
  </conditionalFormatting>
  <conditionalFormatting sqref="A2">
    <cfRule type="cellIs" dxfId="12" priority="5" stopIfTrue="1" operator="equal">
      <formula>"NO"</formula>
    </cfRule>
  </conditionalFormatting>
  <conditionalFormatting sqref="A4">
    <cfRule type="cellIs" dxfId="11" priority="4" stopIfTrue="1" operator="equal">
      <formula>"NO"</formula>
    </cfRule>
  </conditionalFormatting>
  <conditionalFormatting sqref="A5">
    <cfRule type="cellIs" dxfId="10" priority="3" stopIfTrue="1" operator="equal">
      <formula>"NO"</formula>
    </cfRule>
  </conditionalFormatting>
  <conditionalFormatting sqref="A3">
    <cfRule type="cellIs" dxfId="9" priority="2" stopIfTrue="1" operator="equal">
      <formula>"NO"</formula>
    </cfRule>
  </conditionalFormatting>
  <conditionalFormatting sqref="A1">
    <cfRule type="cellIs" dxfId="8" priority="1" stopIfTrue="1" operator="equal">
      <formula>"NO"</formula>
    </cfRule>
  </conditionalFormatting>
  <printOptions horizontalCentered="1"/>
  <pageMargins left="0.6692913385826772" right="0.62992125984251968" top="0.98425196850393704" bottom="0.59055118110236227" header="0.31496062992125984" footer="0.31496062992125984"/>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opLeftCell="A22" zoomScaleNormal="100" workbookViewId="0">
      <selection activeCell="L160" sqref="L160"/>
    </sheetView>
  </sheetViews>
  <sheetFormatPr baseColWidth="10" defaultRowHeight="13.5" x14ac:dyDescent="0.25"/>
  <cols>
    <col min="1" max="1" width="5.140625" style="92" customWidth="1"/>
    <col min="2" max="2" width="4" style="92" bestFit="1" customWidth="1"/>
    <col min="3" max="3" width="5.42578125" style="92" customWidth="1"/>
    <col min="4" max="4" width="3" style="92" customWidth="1"/>
    <col min="5" max="5" width="73.140625" style="92" customWidth="1"/>
    <col min="6" max="7" width="16.140625" style="92" customWidth="1"/>
    <col min="8" max="8" width="14.5703125" style="92" customWidth="1"/>
    <col min="9" max="9" width="15.28515625" style="92" bestFit="1" customWidth="1"/>
    <col min="10" max="10" width="15.42578125" style="92" customWidth="1"/>
    <col min="11" max="11" width="17.7109375" style="103" bestFit="1" customWidth="1"/>
    <col min="12" max="12" width="19" style="92" bestFit="1" customWidth="1"/>
    <col min="13" max="13" width="16.28515625" style="92" bestFit="1" customWidth="1"/>
    <col min="14" max="252" width="11.42578125" style="92"/>
    <col min="253" max="253" width="3.28515625" style="92" bestFit="1" customWidth="1"/>
    <col min="254" max="254" width="4" style="92" bestFit="1" customWidth="1"/>
    <col min="255" max="255" width="3" style="92" bestFit="1" customWidth="1"/>
    <col min="256" max="256" width="66.7109375" style="92" customWidth="1"/>
    <col min="257" max="257" width="16.140625" style="92" customWidth="1"/>
    <col min="258" max="258" width="14.5703125" style="92" customWidth="1"/>
    <col min="259" max="259" width="15.28515625" style="92" bestFit="1" customWidth="1"/>
    <col min="260" max="260" width="15.42578125" style="92" customWidth="1"/>
    <col min="261" max="261" width="15.5703125" style="92" customWidth="1"/>
    <col min="262" max="262" width="10.140625" style="92" customWidth="1"/>
    <col min="263" max="263" width="7.28515625" style="92" customWidth="1"/>
    <col min="264" max="264" width="8.42578125" style="92" bestFit="1" customWidth="1"/>
    <col min="265" max="265" width="7.28515625" style="92" customWidth="1"/>
    <col min="266" max="266" width="8.7109375" style="92" customWidth="1"/>
    <col min="267" max="508" width="11.42578125" style="92"/>
    <col min="509" max="509" width="3.28515625" style="92" bestFit="1" customWidth="1"/>
    <col min="510" max="510" width="4" style="92" bestFit="1" customWidth="1"/>
    <col min="511" max="511" width="3" style="92" bestFit="1" customWidth="1"/>
    <col min="512" max="512" width="66.7109375" style="92" customWidth="1"/>
    <col min="513" max="513" width="16.140625" style="92" customWidth="1"/>
    <col min="514" max="514" width="14.5703125" style="92" customWidth="1"/>
    <col min="515" max="515" width="15.28515625" style="92" bestFit="1" customWidth="1"/>
    <col min="516" max="516" width="15.42578125" style="92" customWidth="1"/>
    <col min="517" max="517" width="15.5703125" style="92" customWidth="1"/>
    <col min="518" max="518" width="10.140625" style="92" customWidth="1"/>
    <col min="519" max="519" width="7.28515625" style="92" customWidth="1"/>
    <col min="520" max="520" width="8.42578125" style="92" bestFit="1" customWidth="1"/>
    <col min="521" max="521" width="7.28515625" style="92" customWidth="1"/>
    <col min="522" max="522" width="8.7109375" style="92" customWidth="1"/>
    <col min="523" max="764" width="11.42578125" style="92"/>
    <col min="765" max="765" width="3.28515625" style="92" bestFit="1" customWidth="1"/>
    <col min="766" max="766" width="4" style="92" bestFit="1" customWidth="1"/>
    <col min="767" max="767" width="3" style="92" bestFit="1" customWidth="1"/>
    <col min="768" max="768" width="66.7109375" style="92" customWidth="1"/>
    <col min="769" max="769" width="16.140625" style="92" customWidth="1"/>
    <col min="770" max="770" width="14.5703125" style="92" customWidth="1"/>
    <col min="771" max="771" width="15.28515625" style="92" bestFit="1" customWidth="1"/>
    <col min="772" max="772" width="15.42578125" style="92" customWidth="1"/>
    <col min="773" max="773" width="15.5703125" style="92" customWidth="1"/>
    <col min="774" max="774" width="10.140625" style="92" customWidth="1"/>
    <col min="775" max="775" width="7.28515625" style="92" customWidth="1"/>
    <col min="776" max="776" width="8.42578125" style="92" bestFit="1" customWidth="1"/>
    <col min="777" max="777" width="7.28515625" style="92" customWidth="1"/>
    <col min="778" max="778" width="8.7109375" style="92" customWidth="1"/>
    <col min="779" max="1020" width="11.42578125" style="92"/>
    <col min="1021" max="1021" width="3.28515625" style="92" bestFit="1" customWidth="1"/>
    <col min="1022" max="1022" width="4" style="92" bestFit="1" customWidth="1"/>
    <col min="1023" max="1023" width="3" style="92" bestFit="1" customWidth="1"/>
    <col min="1024" max="1024" width="66.7109375" style="92" customWidth="1"/>
    <col min="1025" max="1025" width="16.140625" style="92" customWidth="1"/>
    <col min="1026" max="1026" width="14.5703125" style="92" customWidth="1"/>
    <col min="1027" max="1027" width="15.28515625" style="92" bestFit="1" customWidth="1"/>
    <col min="1028" max="1028" width="15.42578125" style="92" customWidth="1"/>
    <col min="1029" max="1029" width="15.5703125" style="92" customWidth="1"/>
    <col min="1030" max="1030" width="10.140625" style="92" customWidth="1"/>
    <col min="1031" max="1031" width="7.28515625" style="92" customWidth="1"/>
    <col min="1032" max="1032" width="8.42578125" style="92" bestFit="1" customWidth="1"/>
    <col min="1033" max="1033" width="7.28515625" style="92" customWidth="1"/>
    <col min="1034" max="1034" width="8.7109375" style="92" customWidth="1"/>
    <col min="1035" max="1276" width="11.42578125" style="92"/>
    <col min="1277" max="1277" width="3.28515625" style="92" bestFit="1" customWidth="1"/>
    <col min="1278" max="1278" width="4" style="92" bestFit="1" customWidth="1"/>
    <col min="1279" max="1279" width="3" style="92" bestFit="1" customWidth="1"/>
    <col min="1280" max="1280" width="66.7109375" style="92" customWidth="1"/>
    <col min="1281" max="1281" width="16.140625" style="92" customWidth="1"/>
    <col min="1282" max="1282" width="14.5703125" style="92" customWidth="1"/>
    <col min="1283" max="1283" width="15.28515625" style="92" bestFit="1" customWidth="1"/>
    <col min="1284" max="1284" width="15.42578125" style="92" customWidth="1"/>
    <col min="1285" max="1285" width="15.5703125" style="92" customWidth="1"/>
    <col min="1286" max="1286" width="10.140625" style="92" customWidth="1"/>
    <col min="1287" max="1287" width="7.28515625" style="92" customWidth="1"/>
    <col min="1288" max="1288" width="8.42578125" style="92" bestFit="1" customWidth="1"/>
    <col min="1289" max="1289" width="7.28515625" style="92" customWidth="1"/>
    <col min="1290" max="1290" width="8.7109375" style="92" customWidth="1"/>
    <col min="1291" max="1532" width="11.42578125" style="92"/>
    <col min="1533" max="1533" width="3.28515625" style="92" bestFit="1" customWidth="1"/>
    <col min="1534" max="1534" width="4" style="92" bestFit="1" customWidth="1"/>
    <col min="1535" max="1535" width="3" style="92" bestFit="1" customWidth="1"/>
    <col min="1536" max="1536" width="66.7109375" style="92" customWidth="1"/>
    <col min="1537" max="1537" width="16.140625" style="92" customWidth="1"/>
    <col min="1538" max="1538" width="14.5703125" style="92" customWidth="1"/>
    <col min="1539" max="1539" width="15.28515625" style="92" bestFit="1" customWidth="1"/>
    <col min="1540" max="1540" width="15.42578125" style="92" customWidth="1"/>
    <col min="1541" max="1541" width="15.5703125" style="92" customWidth="1"/>
    <col min="1542" max="1542" width="10.140625" style="92" customWidth="1"/>
    <col min="1543" max="1543" width="7.28515625" style="92" customWidth="1"/>
    <col min="1544" max="1544" width="8.42578125" style="92" bestFit="1" customWidth="1"/>
    <col min="1545" max="1545" width="7.28515625" style="92" customWidth="1"/>
    <col min="1546" max="1546" width="8.7109375" style="92" customWidth="1"/>
    <col min="1547" max="1788" width="11.42578125" style="92"/>
    <col min="1789" max="1789" width="3.28515625" style="92" bestFit="1" customWidth="1"/>
    <col min="1790" max="1790" width="4" style="92" bestFit="1" customWidth="1"/>
    <col min="1791" max="1791" width="3" style="92" bestFit="1" customWidth="1"/>
    <col min="1792" max="1792" width="66.7109375" style="92" customWidth="1"/>
    <col min="1793" max="1793" width="16.140625" style="92" customWidth="1"/>
    <col min="1794" max="1794" width="14.5703125" style="92" customWidth="1"/>
    <col min="1795" max="1795" width="15.28515625" style="92" bestFit="1" customWidth="1"/>
    <col min="1796" max="1796" width="15.42578125" style="92" customWidth="1"/>
    <col min="1797" max="1797" width="15.5703125" style="92" customWidth="1"/>
    <col min="1798" max="1798" width="10.140625" style="92" customWidth="1"/>
    <col min="1799" max="1799" width="7.28515625" style="92" customWidth="1"/>
    <col min="1800" max="1800" width="8.42578125" style="92" bestFit="1" customWidth="1"/>
    <col min="1801" max="1801" width="7.28515625" style="92" customWidth="1"/>
    <col min="1802" max="1802" width="8.7109375" style="92" customWidth="1"/>
    <col min="1803" max="2044" width="11.42578125" style="92"/>
    <col min="2045" max="2045" width="3.28515625" style="92" bestFit="1" customWidth="1"/>
    <col min="2046" max="2046" width="4" style="92" bestFit="1" customWidth="1"/>
    <col min="2047" max="2047" width="3" style="92" bestFit="1" customWidth="1"/>
    <col min="2048" max="2048" width="66.7109375" style="92" customWidth="1"/>
    <col min="2049" max="2049" width="16.140625" style="92" customWidth="1"/>
    <col min="2050" max="2050" width="14.5703125" style="92" customWidth="1"/>
    <col min="2051" max="2051" width="15.28515625" style="92" bestFit="1" customWidth="1"/>
    <col min="2052" max="2052" width="15.42578125" style="92" customWidth="1"/>
    <col min="2053" max="2053" width="15.5703125" style="92" customWidth="1"/>
    <col min="2054" max="2054" width="10.140625" style="92" customWidth="1"/>
    <col min="2055" max="2055" width="7.28515625" style="92" customWidth="1"/>
    <col min="2056" max="2056" width="8.42578125" style="92" bestFit="1" customWidth="1"/>
    <col min="2057" max="2057" width="7.28515625" style="92" customWidth="1"/>
    <col min="2058" max="2058" width="8.7109375" style="92" customWidth="1"/>
    <col min="2059" max="2300" width="11.42578125" style="92"/>
    <col min="2301" max="2301" width="3.28515625" style="92" bestFit="1" customWidth="1"/>
    <col min="2302" max="2302" width="4" style="92" bestFit="1" customWidth="1"/>
    <col min="2303" max="2303" width="3" style="92" bestFit="1" customWidth="1"/>
    <col min="2304" max="2304" width="66.7109375" style="92" customWidth="1"/>
    <col min="2305" max="2305" width="16.140625" style="92" customWidth="1"/>
    <col min="2306" max="2306" width="14.5703125" style="92" customWidth="1"/>
    <col min="2307" max="2307" width="15.28515625" style="92" bestFit="1" customWidth="1"/>
    <col min="2308" max="2308" width="15.42578125" style="92" customWidth="1"/>
    <col min="2309" max="2309" width="15.5703125" style="92" customWidth="1"/>
    <col min="2310" max="2310" width="10.140625" style="92" customWidth="1"/>
    <col min="2311" max="2311" width="7.28515625" style="92" customWidth="1"/>
    <col min="2312" max="2312" width="8.42578125" style="92" bestFit="1" customWidth="1"/>
    <col min="2313" max="2313" width="7.28515625" style="92" customWidth="1"/>
    <col min="2314" max="2314" width="8.7109375" style="92" customWidth="1"/>
    <col min="2315" max="2556" width="11.42578125" style="92"/>
    <col min="2557" max="2557" width="3.28515625" style="92" bestFit="1" customWidth="1"/>
    <col min="2558" max="2558" width="4" style="92" bestFit="1" customWidth="1"/>
    <col min="2559" max="2559" width="3" style="92" bestFit="1" customWidth="1"/>
    <col min="2560" max="2560" width="66.7109375" style="92" customWidth="1"/>
    <col min="2561" max="2561" width="16.140625" style="92" customWidth="1"/>
    <col min="2562" max="2562" width="14.5703125" style="92" customWidth="1"/>
    <col min="2563" max="2563" width="15.28515625" style="92" bestFit="1" customWidth="1"/>
    <col min="2564" max="2564" width="15.42578125" style="92" customWidth="1"/>
    <col min="2565" max="2565" width="15.5703125" style="92" customWidth="1"/>
    <col min="2566" max="2566" width="10.140625" style="92" customWidth="1"/>
    <col min="2567" max="2567" width="7.28515625" style="92" customWidth="1"/>
    <col min="2568" max="2568" width="8.42578125" style="92" bestFit="1" customWidth="1"/>
    <col min="2569" max="2569" width="7.28515625" style="92" customWidth="1"/>
    <col min="2570" max="2570" width="8.7109375" style="92" customWidth="1"/>
    <col min="2571" max="2812" width="11.42578125" style="92"/>
    <col min="2813" max="2813" width="3.28515625" style="92" bestFit="1" customWidth="1"/>
    <col min="2814" max="2814" width="4" style="92" bestFit="1" customWidth="1"/>
    <col min="2815" max="2815" width="3" style="92" bestFit="1" customWidth="1"/>
    <col min="2816" max="2816" width="66.7109375" style="92" customWidth="1"/>
    <col min="2817" max="2817" width="16.140625" style="92" customWidth="1"/>
    <col min="2818" max="2818" width="14.5703125" style="92" customWidth="1"/>
    <col min="2819" max="2819" width="15.28515625" style="92" bestFit="1" customWidth="1"/>
    <col min="2820" max="2820" width="15.42578125" style="92" customWidth="1"/>
    <col min="2821" max="2821" width="15.5703125" style="92" customWidth="1"/>
    <col min="2822" max="2822" width="10.140625" style="92" customWidth="1"/>
    <col min="2823" max="2823" width="7.28515625" style="92" customWidth="1"/>
    <col min="2824" max="2824" width="8.42578125" style="92" bestFit="1" customWidth="1"/>
    <col min="2825" max="2825" width="7.28515625" style="92" customWidth="1"/>
    <col min="2826" max="2826" width="8.7109375" style="92" customWidth="1"/>
    <col min="2827" max="3068" width="11.42578125" style="92"/>
    <col min="3069" max="3069" width="3.28515625" style="92" bestFit="1" customWidth="1"/>
    <col min="3070" max="3070" width="4" style="92" bestFit="1" customWidth="1"/>
    <col min="3071" max="3071" width="3" style="92" bestFit="1" customWidth="1"/>
    <col min="3072" max="3072" width="66.7109375" style="92" customWidth="1"/>
    <col min="3073" max="3073" width="16.140625" style="92" customWidth="1"/>
    <col min="3074" max="3074" width="14.5703125" style="92" customWidth="1"/>
    <col min="3075" max="3075" width="15.28515625" style="92" bestFit="1" customWidth="1"/>
    <col min="3076" max="3076" width="15.42578125" style="92" customWidth="1"/>
    <col min="3077" max="3077" width="15.5703125" style="92" customWidth="1"/>
    <col min="3078" max="3078" width="10.140625" style="92" customWidth="1"/>
    <col min="3079" max="3079" width="7.28515625" style="92" customWidth="1"/>
    <col min="3080" max="3080" width="8.42578125" style="92" bestFit="1" customWidth="1"/>
    <col min="3081" max="3081" width="7.28515625" style="92" customWidth="1"/>
    <col min="3082" max="3082" width="8.7109375" style="92" customWidth="1"/>
    <col min="3083" max="3324" width="11.42578125" style="92"/>
    <col min="3325" max="3325" width="3.28515625" style="92" bestFit="1" customWidth="1"/>
    <col min="3326" max="3326" width="4" style="92" bestFit="1" customWidth="1"/>
    <col min="3327" max="3327" width="3" style="92" bestFit="1" customWidth="1"/>
    <col min="3328" max="3328" width="66.7109375" style="92" customWidth="1"/>
    <col min="3329" max="3329" width="16.140625" style="92" customWidth="1"/>
    <col min="3330" max="3330" width="14.5703125" style="92" customWidth="1"/>
    <col min="3331" max="3331" width="15.28515625" style="92" bestFit="1" customWidth="1"/>
    <col min="3332" max="3332" width="15.42578125" style="92" customWidth="1"/>
    <col min="3333" max="3333" width="15.5703125" style="92" customWidth="1"/>
    <col min="3334" max="3334" width="10.140625" style="92" customWidth="1"/>
    <col min="3335" max="3335" width="7.28515625" style="92" customWidth="1"/>
    <col min="3336" max="3336" width="8.42578125" style="92" bestFit="1" customWidth="1"/>
    <col min="3337" max="3337" width="7.28515625" style="92" customWidth="1"/>
    <col min="3338" max="3338" width="8.7109375" style="92" customWidth="1"/>
    <col min="3339" max="3580" width="11.42578125" style="92"/>
    <col min="3581" max="3581" width="3.28515625" style="92" bestFit="1" customWidth="1"/>
    <col min="3582" max="3582" width="4" style="92" bestFit="1" customWidth="1"/>
    <col min="3583" max="3583" width="3" style="92" bestFit="1" customWidth="1"/>
    <col min="3584" max="3584" width="66.7109375" style="92" customWidth="1"/>
    <col min="3585" max="3585" width="16.140625" style="92" customWidth="1"/>
    <col min="3586" max="3586" width="14.5703125" style="92" customWidth="1"/>
    <col min="3587" max="3587" width="15.28515625" style="92" bestFit="1" customWidth="1"/>
    <col min="3588" max="3588" width="15.42578125" style="92" customWidth="1"/>
    <col min="3589" max="3589" width="15.5703125" style="92" customWidth="1"/>
    <col min="3590" max="3590" width="10.140625" style="92" customWidth="1"/>
    <col min="3591" max="3591" width="7.28515625" style="92" customWidth="1"/>
    <col min="3592" max="3592" width="8.42578125" style="92" bestFit="1" customWidth="1"/>
    <col min="3593" max="3593" width="7.28515625" style="92" customWidth="1"/>
    <col min="3594" max="3594" width="8.7109375" style="92" customWidth="1"/>
    <col min="3595" max="3836" width="11.42578125" style="92"/>
    <col min="3837" max="3837" width="3.28515625" style="92" bestFit="1" customWidth="1"/>
    <col min="3838" max="3838" width="4" style="92" bestFit="1" customWidth="1"/>
    <col min="3839" max="3839" width="3" style="92" bestFit="1" customWidth="1"/>
    <col min="3840" max="3840" width="66.7109375" style="92" customWidth="1"/>
    <col min="3841" max="3841" width="16.140625" style="92" customWidth="1"/>
    <col min="3842" max="3842" width="14.5703125" style="92" customWidth="1"/>
    <col min="3843" max="3843" width="15.28515625" style="92" bestFit="1" customWidth="1"/>
    <col min="3844" max="3844" width="15.42578125" style="92" customWidth="1"/>
    <col min="3845" max="3845" width="15.5703125" style="92" customWidth="1"/>
    <col min="3846" max="3846" width="10.140625" style="92" customWidth="1"/>
    <col min="3847" max="3847" width="7.28515625" style="92" customWidth="1"/>
    <col min="3848" max="3848" width="8.42578125" style="92" bestFit="1" customWidth="1"/>
    <col min="3849" max="3849" width="7.28515625" style="92" customWidth="1"/>
    <col min="3850" max="3850" width="8.7109375" style="92" customWidth="1"/>
    <col min="3851" max="4092" width="11.42578125" style="92"/>
    <col min="4093" max="4093" width="3.28515625" style="92" bestFit="1" customWidth="1"/>
    <col min="4094" max="4094" width="4" style="92" bestFit="1" customWidth="1"/>
    <col min="4095" max="4095" width="3" style="92" bestFit="1" customWidth="1"/>
    <col min="4096" max="4096" width="66.7109375" style="92" customWidth="1"/>
    <col min="4097" max="4097" width="16.140625" style="92" customWidth="1"/>
    <col min="4098" max="4098" width="14.5703125" style="92" customWidth="1"/>
    <col min="4099" max="4099" width="15.28515625" style="92" bestFit="1" customWidth="1"/>
    <col min="4100" max="4100" width="15.42578125" style="92" customWidth="1"/>
    <col min="4101" max="4101" width="15.5703125" style="92" customWidth="1"/>
    <col min="4102" max="4102" width="10.140625" style="92" customWidth="1"/>
    <col min="4103" max="4103" width="7.28515625" style="92" customWidth="1"/>
    <col min="4104" max="4104" width="8.42578125" style="92" bestFit="1" customWidth="1"/>
    <col min="4105" max="4105" width="7.28515625" style="92" customWidth="1"/>
    <col min="4106" max="4106" width="8.7109375" style="92" customWidth="1"/>
    <col min="4107" max="4348" width="11.42578125" style="92"/>
    <col min="4349" max="4349" width="3.28515625" style="92" bestFit="1" customWidth="1"/>
    <col min="4350" max="4350" width="4" style="92" bestFit="1" customWidth="1"/>
    <col min="4351" max="4351" width="3" style="92" bestFit="1" customWidth="1"/>
    <col min="4352" max="4352" width="66.7109375" style="92" customWidth="1"/>
    <col min="4353" max="4353" width="16.140625" style="92" customWidth="1"/>
    <col min="4354" max="4354" width="14.5703125" style="92" customWidth="1"/>
    <col min="4355" max="4355" width="15.28515625" style="92" bestFit="1" customWidth="1"/>
    <col min="4356" max="4356" width="15.42578125" style="92" customWidth="1"/>
    <col min="4357" max="4357" width="15.5703125" style="92" customWidth="1"/>
    <col min="4358" max="4358" width="10.140625" style="92" customWidth="1"/>
    <col min="4359" max="4359" width="7.28515625" style="92" customWidth="1"/>
    <col min="4360" max="4360" width="8.42578125" style="92" bestFit="1" customWidth="1"/>
    <col min="4361" max="4361" width="7.28515625" style="92" customWidth="1"/>
    <col min="4362" max="4362" width="8.7109375" style="92" customWidth="1"/>
    <col min="4363" max="4604" width="11.42578125" style="92"/>
    <col min="4605" max="4605" width="3.28515625" style="92" bestFit="1" customWidth="1"/>
    <col min="4606" max="4606" width="4" style="92" bestFit="1" customWidth="1"/>
    <col min="4607" max="4607" width="3" style="92" bestFit="1" customWidth="1"/>
    <col min="4608" max="4608" width="66.7109375" style="92" customWidth="1"/>
    <col min="4609" max="4609" width="16.140625" style="92" customWidth="1"/>
    <col min="4610" max="4610" width="14.5703125" style="92" customWidth="1"/>
    <col min="4611" max="4611" width="15.28515625" style="92" bestFit="1" customWidth="1"/>
    <col min="4612" max="4612" width="15.42578125" style="92" customWidth="1"/>
    <col min="4613" max="4613" width="15.5703125" style="92" customWidth="1"/>
    <col min="4614" max="4614" width="10.140625" style="92" customWidth="1"/>
    <col min="4615" max="4615" width="7.28515625" style="92" customWidth="1"/>
    <col min="4616" max="4616" width="8.42578125" style="92" bestFit="1" customWidth="1"/>
    <col min="4617" max="4617" width="7.28515625" style="92" customWidth="1"/>
    <col min="4618" max="4618" width="8.7109375" style="92" customWidth="1"/>
    <col min="4619" max="4860" width="11.42578125" style="92"/>
    <col min="4861" max="4861" width="3.28515625" style="92" bestFit="1" customWidth="1"/>
    <col min="4862" max="4862" width="4" style="92" bestFit="1" customWidth="1"/>
    <col min="4863" max="4863" width="3" style="92" bestFit="1" customWidth="1"/>
    <col min="4864" max="4864" width="66.7109375" style="92" customWidth="1"/>
    <col min="4865" max="4865" width="16.140625" style="92" customWidth="1"/>
    <col min="4866" max="4866" width="14.5703125" style="92" customWidth="1"/>
    <col min="4867" max="4867" width="15.28515625" style="92" bestFit="1" customWidth="1"/>
    <col min="4868" max="4868" width="15.42578125" style="92" customWidth="1"/>
    <col min="4869" max="4869" width="15.5703125" style="92" customWidth="1"/>
    <col min="4870" max="4870" width="10.140625" style="92" customWidth="1"/>
    <col min="4871" max="4871" width="7.28515625" style="92" customWidth="1"/>
    <col min="4872" max="4872" width="8.42578125" style="92" bestFit="1" customWidth="1"/>
    <col min="4873" max="4873" width="7.28515625" style="92" customWidth="1"/>
    <col min="4874" max="4874" width="8.7109375" style="92" customWidth="1"/>
    <col min="4875" max="5116" width="11.42578125" style="92"/>
    <col min="5117" max="5117" width="3.28515625" style="92" bestFit="1" customWidth="1"/>
    <col min="5118" max="5118" width="4" style="92" bestFit="1" customWidth="1"/>
    <col min="5119" max="5119" width="3" style="92" bestFit="1" customWidth="1"/>
    <col min="5120" max="5120" width="66.7109375" style="92" customWidth="1"/>
    <col min="5121" max="5121" width="16.140625" style="92" customWidth="1"/>
    <col min="5122" max="5122" width="14.5703125" style="92" customWidth="1"/>
    <col min="5123" max="5123" width="15.28515625" style="92" bestFit="1" customWidth="1"/>
    <col min="5124" max="5124" width="15.42578125" style="92" customWidth="1"/>
    <col min="5125" max="5125" width="15.5703125" style="92" customWidth="1"/>
    <col min="5126" max="5126" width="10.140625" style="92" customWidth="1"/>
    <col min="5127" max="5127" width="7.28515625" style="92" customWidth="1"/>
    <col min="5128" max="5128" width="8.42578125" style="92" bestFit="1" customWidth="1"/>
    <col min="5129" max="5129" width="7.28515625" style="92" customWidth="1"/>
    <col min="5130" max="5130" width="8.7109375" style="92" customWidth="1"/>
    <col min="5131" max="5372" width="11.42578125" style="92"/>
    <col min="5373" max="5373" width="3.28515625" style="92" bestFit="1" customWidth="1"/>
    <col min="5374" max="5374" width="4" style="92" bestFit="1" customWidth="1"/>
    <col min="5375" max="5375" width="3" style="92" bestFit="1" customWidth="1"/>
    <col min="5376" max="5376" width="66.7109375" style="92" customWidth="1"/>
    <col min="5377" max="5377" width="16.140625" style="92" customWidth="1"/>
    <col min="5378" max="5378" width="14.5703125" style="92" customWidth="1"/>
    <col min="5379" max="5379" width="15.28515625" style="92" bestFit="1" customWidth="1"/>
    <col min="5380" max="5380" width="15.42578125" style="92" customWidth="1"/>
    <col min="5381" max="5381" width="15.5703125" style="92" customWidth="1"/>
    <col min="5382" max="5382" width="10.140625" style="92" customWidth="1"/>
    <col min="5383" max="5383" width="7.28515625" style="92" customWidth="1"/>
    <col min="5384" max="5384" width="8.42578125" style="92" bestFit="1" customWidth="1"/>
    <col min="5385" max="5385" width="7.28515625" style="92" customWidth="1"/>
    <col min="5386" max="5386" width="8.7109375" style="92" customWidth="1"/>
    <col min="5387" max="5628" width="11.42578125" style="92"/>
    <col min="5629" max="5629" width="3.28515625" style="92" bestFit="1" customWidth="1"/>
    <col min="5630" max="5630" width="4" style="92" bestFit="1" customWidth="1"/>
    <col min="5631" max="5631" width="3" style="92" bestFit="1" customWidth="1"/>
    <col min="5632" max="5632" width="66.7109375" style="92" customWidth="1"/>
    <col min="5633" max="5633" width="16.140625" style="92" customWidth="1"/>
    <col min="5634" max="5634" width="14.5703125" style="92" customWidth="1"/>
    <col min="5635" max="5635" width="15.28515625" style="92" bestFit="1" customWidth="1"/>
    <col min="5636" max="5636" width="15.42578125" style="92" customWidth="1"/>
    <col min="5637" max="5637" width="15.5703125" style="92" customWidth="1"/>
    <col min="5638" max="5638" width="10.140625" style="92" customWidth="1"/>
    <col min="5639" max="5639" width="7.28515625" style="92" customWidth="1"/>
    <col min="5640" max="5640" width="8.42578125" style="92" bestFit="1" customWidth="1"/>
    <col min="5641" max="5641" width="7.28515625" style="92" customWidth="1"/>
    <col min="5642" max="5642" width="8.7109375" style="92" customWidth="1"/>
    <col min="5643" max="5884" width="11.42578125" style="92"/>
    <col min="5885" max="5885" width="3.28515625" style="92" bestFit="1" customWidth="1"/>
    <col min="5886" max="5886" width="4" style="92" bestFit="1" customWidth="1"/>
    <col min="5887" max="5887" width="3" style="92" bestFit="1" customWidth="1"/>
    <col min="5888" max="5888" width="66.7109375" style="92" customWidth="1"/>
    <col min="5889" max="5889" width="16.140625" style="92" customWidth="1"/>
    <col min="5890" max="5890" width="14.5703125" style="92" customWidth="1"/>
    <col min="5891" max="5891" width="15.28515625" style="92" bestFit="1" customWidth="1"/>
    <col min="5892" max="5892" width="15.42578125" style="92" customWidth="1"/>
    <col min="5893" max="5893" width="15.5703125" style="92" customWidth="1"/>
    <col min="5894" max="5894" width="10.140625" style="92" customWidth="1"/>
    <col min="5895" max="5895" width="7.28515625" style="92" customWidth="1"/>
    <col min="5896" max="5896" width="8.42578125" style="92" bestFit="1" customWidth="1"/>
    <col min="5897" max="5897" width="7.28515625" style="92" customWidth="1"/>
    <col min="5898" max="5898" width="8.7109375" style="92" customWidth="1"/>
    <col min="5899" max="6140" width="11.42578125" style="92"/>
    <col min="6141" max="6141" width="3.28515625" style="92" bestFit="1" customWidth="1"/>
    <col min="6142" max="6142" width="4" style="92" bestFit="1" customWidth="1"/>
    <col min="6143" max="6143" width="3" style="92" bestFit="1" customWidth="1"/>
    <col min="6144" max="6144" width="66.7109375" style="92" customWidth="1"/>
    <col min="6145" max="6145" width="16.140625" style="92" customWidth="1"/>
    <col min="6146" max="6146" width="14.5703125" style="92" customWidth="1"/>
    <col min="6147" max="6147" width="15.28515625" style="92" bestFit="1" customWidth="1"/>
    <col min="6148" max="6148" width="15.42578125" style="92" customWidth="1"/>
    <col min="6149" max="6149" width="15.5703125" style="92" customWidth="1"/>
    <col min="6150" max="6150" width="10.140625" style="92" customWidth="1"/>
    <col min="6151" max="6151" width="7.28515625" style="92" customWidth="1"/>
    <col min="6152" max="6152" width="8.42578125" style="92" bestFit="1" customWidth="1"/>
    <col min="6153" max="6153" width="7.28515625" style="92" customWidth="1"/>
    <col min="6154" max="6154" width="8.7109375" style="92" customWidth="1"/>
    <col min="6155" max="6396" width="11.42578125" style="92"/>
    <col min="6397" max="6397" width="3.28515625" style="92" bestFit="1" customWidth="1"/>
    <col min="6398" max="6398" width="4" style="92" bestFit="1" customWidth="1"/>
    <col min="6399" max="6399" width="3" style="92" bestFit="1" customWidth="1"/>
    <col min="6400" max="6400" width="66.7109375" style="92" customWidth="1"/>
    <col min="6401" max="6401" width="16.140625" style="92" customWidth="1"/>
    <col min="6402" max="6402" width="14.5703125" style="92" customWidth="1"/>
    <col min="6403" max="6403" width="15.28515625" style="92" bestFit="1" customWidth="1"/>
    <col min="6404" max="6404" width="15.42578125" style="92" customWidth="1"/>
    <col min="6405" max="6405" width="15.5703125" style="92" customWidth="1"/>
    <col min="6406" max="6406" width="10.140625" style="92" customWidth="1"/>
    <col min="6407" max="6407" width="7.28515625" style="92" customWidth="1"/>
    <col min="6408" max="6408" width="8.42578125" style="92" bestFit="1" customWidth="1"/>
    <col min="6409" max="6409" width="7.28515625" style="92" customWidth="1"/>
    <col min="6410" max="6410" width="8.7109375" style="92" customWidth="1"/>
    <col min="6411" max="6652" width="11.42578125" style="92"/>
    <col min="6653" max="6653" width="3.28515625" style="92" bestFit="1" customWidth="1"/>
    <col min="6654" max="6654" width="4" style="92" bestFit="1" customWidth="1"/>
    <col min="6655" max="6655" width="3" style="92" bestFit="1" customWidth="1"/>
    <col min="6656" max="6656" width="66.7109375" style="92" customWidth="1"/>
    <col min="6657" max="6657" width="16.140625" style="92" customWidth="1"/>
    <col min="6658" max="6658" width="14.5703125" style="92" customWidth="1"/>
    <col min="6659" max="6659" width="15.28515625" style="92" bestFit="1" customWidth="1"/>
    <col min="6660" max="6660" width="15.42578125" style="92" customWidth="1"/>
    <col min="6661" max="6661" width="15.5703125" style="92" customWidth="1"/>
    <col min="6662" max="6662" width="10.140625" style="92" customWidth="1"/>
    <col min="6663" max="6663" width="7.28515625" style="92" customWidth="1"/>
    <col min="6664" max="6664" width="8.42578125" style="92" bestFit="1" customWidth="1"/>
    <col min="6665" max="6665" width="7.28515625" style="92" customWidth="1"/>
    <col min="6666" max="6666" width="8.7109375" style="92" customWidth="1"/>
    <col min="6667" max="6908" width="11.42578125" style="92"/>
    <col min="6909" max="6909" width="3.28515625" style="92" bestFit="1" customWidth="1"/>
    <col min="6910" max="6910" width="4" style="92" bestFit="1" customWidth="1"/>
    <col min="6911" max="6911" width="3" style="92" bestFit="1" customWidth="1"/>
    <col min="6912" max="6912" width="66.7109375" style="92" customWidth="1"/>
    <col min="6913" max="6913" width="16.140625" style="92" customWidth="1"/>
    <col min="6914" max="6914" width="14.5703125" style="92" customWidth="1"/>
    <col min="6915" max="6915" width="15.28515625" style="92" bestFit="1" customWidth="1"/>
    <col min="6916" max="6916" width="15.42578125" style="92" customWidth="1"/>
    <col min="6917" max="6917" width="15.5703125" style="92" customWidth="1"/>
    <col min="6918" max="6918" width="10.140625" style="92" customWidth="1"/>
    <col min="6919" max="6919" width="7.28515625" style="92" customWidth="1"/>
    <col min="6920" max="6920" width="8.42578125" style="92" bestFit="1" customWidth="1"/>
    <col min="6921" max="6921" width="7.28515625" style="92" customWidth="1"/>
    <col min="6922" max="6922" width="8.7109375" style="92" customWidth="1"/>
    <col min="6923" max="7164" width="11.42578125" style="92"/>
    <col min="7165" max="7165" width="3.28515625" style="92" bestFit="1" customWidth="1"/>
    <col min="7166" max="7166" width="4" style="92" bestFit="1" customWidth="1"/>
    <col min="7167" max="7167" width="3" style="92" bestFit="1" customWidth="1"/>
    <col min="7168" max="7168" width="66.7109375" style="92" customWidth="1"/>
    <col min="7169" max="7169" width="16.140625" style="92" customWidth="1"/>
    <col min="7170" max="7170" width="14.5703125" style="92" customWidth="1"/>
    <col min="7171" max="7171" width="15.28515625" style="92" bestFit="1" customWidth="1"/>
    <col min="7172" max="7172" width="15.42578125" style="92" customWidth="1"/>
    <col min="7173" max="7173" width="15.5703125" style="92" customWidth="1"/>
    <col min="7174" max="7174" width="10.140625" style="92" customWidth="1"/>
    <col min="7175" max="7175" width="7.28515625" style="92" customWidth="1"/>
    <col min="7176" max="7176" width="8.42578125" style="92" bestFit="1" customWidth="1"/>
    <col min="7177" max="7177" width="7.28515625" style="92" customWidth="1"/>
    <col min="7178" max="7178" width="8.7109375" style="92" customWidth="1"/>
    <col min="7179" max="7420" width="11.42578125" style="92"/>
    <col min="7421" max="7421" width="3.28515625" style="92" bestFit="1" customWidth="1"/>
    <col min="7422" max="7422" width="4" style="92" bestFit="1" customWidth="1"/>
    <col min="7423" max="7423" width="3" style="92" bestFit="1" customWidth="1"/>
    <col min="7424" max="7424" width="66.7109375" style="92" customWidth="1"/>
    <col min="7425" max="7425" width="16.140625" style="92" customWidth="1"/>
    <col min="7426" max="7426" width="14.5703125" style="92" customWidth="1"/>
    <col min="7427" max="7427" width="15.28515625" style="92" bestFit="1" customWidth="1"/>
    <col min="7428" max="7428" width="15.42578125" style="92" customWidth="1"/>
    <col min="7429" max="7429" width="15.5703125" style="92" customWidth="1"/>
    <col min="7430" max="7430" width="10.140625" style="92" customWidth="1"/>
    <col min="7431" max="7431" width="7.28515625" style="92" customWidth="1"/>
    <col min="7432" max="7432" width="8.42578125" style="92" bestFit="1" customWidth="1"/>
    <col min="7433" max="7433" width="7.28515625" style="92" customWidth="1"/>
    <col min="7434" max="7434" width="8.7109375" style="92" customWidth="1"/>
    <col min="7435" max="7676" width="11.42578125" style="92"/>
    <col min="7677" max="7677" width="3.28515625" style="92" bestFit="1" customWidth="1"/>
    <col min="7678" max="7678" width="4" style="92" bestFit="1" customWidth="1"/>
    <col min="7679" max="7679" width="3" style="92" bestFit="1" customWidth="1"/>
    <col min="7680" max="7680" width="66.7109375" style="92" customWidth="1"/>
    <col min="7681" max="7681" width="16.140625" style="92" customWidth="1"/>
    <col min="7682" max="7682" width="14.5703125" style="92" customWidth="1"/>
    <col min="7683" max="7683" width="15.28515625" style="92" bestFit="1" customWidth="1"/>
    <col min="7684" max="7684" width="15.42578125" style="92" customWidth="1"/>
    <col min="7685" max="7685" width="15.5703125" style="92" customWidth="1"/>
    <col min="7686" max="7686" width="10.140625" style="92" customWidth="1"/>
    <col min="7687" max="7687" width="7.28515625" style="92" customWidth="1"/>
    <col min="7688" max="7688" width="8.42578125" style="92" bestFit="1" customWidth="1"/>
    <col min="7689" max="7689" width="7.28515625" style="92" customWidth="1"/>
    <col min="7690" max="7690" width="8.7109375" style="92" customWidth="1"/>
    <col min="7691" max="7932" width="11.42578125" style="92"/>
    <col min="7933" max="7933" width="3.28515625" style="92" bestFit="1" customWidth="1"/>
    <col min="7934" max="7934" width="4" style="92" bestFit="1" customWidth="1"/>
    <col min="7935" max="7935" width="3" style="92" bestFit="1" customWidth="1"/>
    <col min="7936" max="7936" width="66.7109375" style="92" customWidth="1"/>
    <col min="7937" max="7937" width="16.140625" style="92" customWidth="1"/>
    <col min="7938" max="7938" width="14.5703125" style="92" customWidth="1"/>
    <col min="7939" max="7939" width="15.28515625" style="92" bestFit="1" customWidth="1"/>
    <col min="7940" max="7940" width="15.42578125" style="92" customWidth="1"/>
    <col min="7941" max="7941" width="15.5703125" style="92" customWidth="1"/>
    <col min="7942" max="7942" width="10.140625" style="92" customWidth="1"/>
    <col min="7943" max="7943" width="7.28515625" style="92" customWidth="1"/>
    <col min="7944" max="7944" width="8.42578125" style="92" bestFit="1" customWidth="1"/>
    <col min="7945" max="7945" width="7.28515625" style="92" customWidth="1"/>
    <col min="7946" max="7946" width="8.7109375" style="92" customWidth="1"/>
    <col min="7947" max="8188" width="11.42578125" style="92"/>
    <col min="8189" max="8189" width="3.28515625" style="92" bestFit="1" customWidth="1"/>
    <col min="8190" max="8190" width="4" style="92" bestFit="1" customWidth="1"/>
    <col min="8191" max="8191" width="3" style="92" bestFit="1" customWidth="1"/>
    <col min="8192" max="8192" width="66.7109375" style="92" customWidth="1"/>
    <col min="8193" max="8193" width="16.140625" style="92" customWidth="1"/>
    <col min="8194" max="8194" width="14.5703125" style="92" customWidth="1"/>
    <col min="8195" max="8195" width="15.28515625" style="92" bestFit="1" customWidth="1"/>
    <col min="8196" max="8196" width="15.42578125" style="92" customWidth="1"/>
    <col min="8197" max="8197" width="15.5703125" style="92" customWidth="1"/>
    <col min="8198" max="8198" width="10.140625" style="92" customWidth="1"/>
    <col min="8199" max="8199" width="7.28515625" style="92" customWidth="1"/>
    <col min="8200" max="8200" width="8.42578125" style="92" bestFit="1" customWidth="1"/>
    <col min="8201" max="8201" width="7.28515625" style="92" customWidth="1"/>
    <col min="8202" max="8202" width="8.7109375" style="92" customWidth="1"/>
    <col min="8203" max="8444" width="11.42578125" style="92"/>
    <col min="8445" max="8445" width="3.28515625" style="92" bestFit="1" customWidth="1"/>
    <col min="8446" max="8446" width="4" style="92" bestFit="1" customWidth="1"/>
    <col min="8447" max="8447" width="3" style="92" bestFit="1" customWidth="1"/>
    <col min="8448" max="8448" width="66.7109375" style="92" customWidth="1"/>
    <col min="8449" max="8449" width="16.140625" style="92" customWidth="1"/>
    <col min="8450" max="8450" width="14.5703125" style="92" customWidth="1"/>
    <col min="8451" max="8451" width="15.28515625" style="92" bestFit="1" customWidth="1"/>
    <col min="8452" max="8452" width="15.42578125" style="92" customWidth="1"/>
    <col min="8453" max="8453" width="15.5703125" style="92" customWidth="1"/>
    <col min="8454" max="8454" width="10.140625" style="92" customWidth="1"/>
    <col min="8455" max="8455" width="7.28515625" style="92" customWidth="1"/>
    <col min="8456" max="8456" width="8.42578125" style="92" bestFit="1" customWidth="1"/>
    <col min="8457" max="8457" width="7.28515625" style="92" customWidth="1"/>
    <col min="8458" max="8458" width="8.7109375" style="92" customWidth="1"/>
    <col min="8459" max="8700" width="11.42578125" style="92"/>
    <col min="8701" max="8701" width="3.28515625" style="92" bestFit="1" customWidth="1"/>
    <col min="8702" max="8702" width="4" style="92" bestFit="1" customWidth="1"/>
    <col min="8703" max="8703" width="3" style="92" bestFit="1" customWidth="1"/>
    <col min="8704" max="8704" width="66.7109375" style="92" customWidth="1"/>
    <col min="8705" max="8705" width="16.140625" style="92" customWidth="1"/>
    <col min="8706" max="8706" width="14.5703125" style="92" customWidth="1"/>
    <col min="8707" max="8707" width="15.28515625" style="92" bestFit="1" customWidth="1"/>
    <col min="8708" max="8708" width="15.42578125" style="92" customWidth="1"/>
    <col min="8709" max="8709" width="15.5703125" style="92" customWidth="1"/>
    <col min="8710" max="8710" width="10.140625" style="92" customWidth="1"/>
    <col min="8711" max="8711" width="7.28515625" style="92" customWidth="1"/>
    <col min="8712" max="8712" width="8.42578125" style="92" bestFit="1" customWidth="1"/>
    <col min="8713" max="8713" width="7.28515625" style="92" customWidth="1"/>
    <col min="8714" max="8714" width="8.7109375" style="92" customWidth="1"/>
    <col min="8715" max="8956" width="11.42578125" style="92"/>
    <col min="8957" max="8957" width="3.28515625" style="92" bestFit="1" customWidth="1"/>
    <col min="8958" max="8958" width="4" style="92" bestFit="1" customWidth="1"/>
    <col min="8959" max="8959" width="3" style="92" bestFit="1" customWidth="1"/>
    <col min="8960" max="8960" width="66.7109375" style="92" customWidth="1"/>
    <col min="8961" max="8961" width="16.140625" style="92" customWidth="1"/>
    <col min="8962" max="8962" width="14.5703125" style="92" customWidth="1"/>
    <col min="8963" max="8963" width="15.28515625" style="92" bestFit="1" customWidth="1"/>
    <col min="8964" max="8964" width="15.42578125" style="92" customWidth="1"/>
    <col min="8965" max="8965" width="15.5703125" style="92" customWidth="1"/>
    <col min="8966" max="8966" width="10.140625" style="92" customWidth="1"/>
    <col min="8967" max="8967" width="7.28515625" style="92" customWidth="1"/>
    <col min="8968" max="8968" width="8.42578125" style="92" bestFit="1" customWidth="1"/>
    <col min="8969" max="8969" width="7.28515625" style="92" customWidth="1"/>
    <col min="8970" max="8970" width="8.7109375" style="92" customWidth="1"/>
    <col min="8971" max="9212" width="11.42578125" style="92"/>
    <col min="9213" max="9213" width="3.28515625" style="92" bestFit="1" customWidth="1"/>
    <col min="9214" max="9214" width="4" style="92" bestFit="1" customWidth="1"/>
    <col min="9215" max="9215" width="3" style="92" bestFit="1" customWidth="1"/>
    <col min="9216" max="9216" width="66.7109375" style="92" customWidth="1"/>
    <col min="9217" max="9217" width="16.140625" style="92" customWidth="1"/>
    <col min="9218" max="9218" width="14.5703125" style="92" customWidth="1"/>
    <col min="9219" max="9219" width="15.28515625" style="92" bestFit="1" customWidth="1"/>
    <col min="9220" max="9220" width="15.42578125" style="92" customWidth="1"/>
    <col min="9221" max="9221" width="15.5703125" style="92" customWidth="1"/>
    <col min="9222" max="9222" width="10.140625" style="92" customWidth="1"/>
    <col min="9223" max="9223" width="7.28515625" style="92" customWidth="1"/>
    <col min="9224" max="9224" width="8.42578125" style="92" bestFit="1" customWidth="1"/>
    <col min="9225" max="9225" width="7.28515625" style="92" customWidth="1"/>
    <col min="9226" max="9226" width="8.7109375" style="92" customWidth="1"/>
    <col min="9227" max="9468" width="11.42578125" style="92"/>
    <col min="9469" max="9469" width="3.28515625" style="92" bestFit="1" customWidth="1"/>
    <col min="9470" max="9470" width="4" style="92" bestFit="1" customWidth="1"/>
    <col min="9471" max="9471" width="3" style="92" bestFit="1" customWidth="1"/>
    <col min="9472" max="9472" width="66.7109375" style="92" customWidth="1"/>
    <col min="9473" max="9473" width="16.140625" style="92" customWidth="1"/>
    <col min="9474" max="9474" width="14.5703125" style="92" customWidth="1"/>
    <col min="9475" max="9475" width="15.28515625" style="92" bestFit="1" customWidth="1"/>
    <col min="9476" max="9476" width="15.42578125" style="92" customWidth="1"/>
    <col min="9477" max="9477" width="15.5703125" style="92" customWidth="1"/>
    <col min="9478" max="9478" width="10.140625" style="92" customWidth="1"/>
    <col min="9479" max="9479" width="7.28515625" style="92" customWidth="1"/>
    <col min="9480" max="9480" width="8.42578125" style="92" bestFit="1" customWidth="1"/>
    <col min="9481" max="9481" width="7.28515625" style="92" customWidth="1"/>
    <col min="9482" max="9482" width="8.7109375" style="92" customWidth="1"/>
    <col min="9483" max="9724" width="11.42578125" style="92"/>
    <col min="9725" max="9725" width="3.28515625" style="92" bestFit="1" customWidth="1"/>
    <col min="9726" max="9726" width="4" style="92" bestFit="1" customWidth="1"/>
    <col min="9727" max="9727" width="3" style="92" bestFit="1" customWidth="1"/>
    <col min="9728" max="9728" width="66.7109375" style="92" customWidth="1"/>
    <col min="9729" max="9729" width="16.140625" style="92" customWidth="1"/>
    <col min="9730" max="9730" width="14.5703125" style="92" customWidth="1"/>
    <col min="9731" max="9731" width="15.28515625" style="92" bestFit="1" customWidth="1"/>
    <col min="9732" max="9732" width="15.42578125" style="92" customWidth="1"/>
    <col min="9733" max="9733" width="15.5703125" style="92" customWidth="1"/>
    <col min="9734" max="9734" width="10.140625" style="92" customWidth="1"/>
    <col min="9735" max="9735" width="7.28515625" style="92" customWidth="1"/>
    <col min="9736" max="9736" width="8.42578125" style="92" bestFit="1" customWidth="1"/>
    <col min="9737" max="9737" width="7.28515625" style="92" customWidth="1"/>
    <col min="9738" max="9738" width="8.7109375" style="92" customWidth="1"/>
    <col min="9739" max="9980" width="11.42578125" style="92"/>
    <col min="9981" max="9981" width="3.28515625" style="92" bestFit="1" customWidth="1"/>
    <col min="9982" max="9982" width="4" style="92" bestFit="1" customWidth="1"/>
    <col min="9983" max="9983" width="3" style="92" bestFit="1" customWidth="1"/>
    <col min="9984" max="9984" width="66.7109375" style="92" customWidth="1"/>
    <col min="9985" max="9985" width="16.140625" style="92" customWidth="1"/>
    <col min="9986" max="9986" width="14.5703125" style="92" customWidth="1"/>
    <col min="9987" max="9987" width="15.28515625" style="92" bestFit="1" customWidth="1"/>
    <col min="9988" max="9988" width="15.42578125" style="92" customWidth="1"/>
    <col min="9989" max="9989" width="15.5703125" style="92" customWidth="1"/>
    <col min="9990" max="9990" width="10.140625" style="92" customWidth="1"/>
    <col min="9991" max="9991" width="7.28515625" style="92" customWidth="1"/>
    <col min="9992" max="9992" width="8.42578125" style="92" bestFit="1" customWidth="1"/>
    <col min="9993" max="9993" width="7.28515625" style="92" customWidth="1"/>
    <col min="9994" max="9994" width="8.7109375" style="92" customWidth="1"/>
    <col min="9995" max="10236" width="11.42578125" style="92"/>
    <col min="10237" max="10237" width="3.28515625" style="92" bestFit="1" customWidth="1"/>
    <col min="10238" max="10238" width="4" style="92" bestFit="1" customWidth="1"/>
    <col min="10239" max="10239" width="3" style="92" bestFit="1" customWidth="1"/>
    <col min="10240" max="10240" width="66.7109375" style="92" customWidth="1"/>
    <col min="10241" max="10241" width="16.140625" style="92" customWidth="1"/>
    <col min="10242" max="10242" width="14.5703125" style="92" customWidth="1"/>
    <col min="10243" max="10243" width="15.28515625" style="92" bestFit="1" customWidth="1"/>
    <col min="10244" max="10244" width="15.42578125" style="92" customWidth="1"/>
    <col min="10245" max="10245" width="15.5703125" style="92" customWidth="1"/>
    <col min="10246" max="10246" width="10.140625" style="92" customWidth="1"/>
    <col min="10247" max="10247" width="7.28515625" style="92" customWidth="1"/>
    <col min="10248" max="10248" width="8.42578125" style="92" bestFit="1" customWidth="1"/>
    <col min="10249" max="10249" width="7.28515625" style="92" customWidth="1"/>
    <col min="10250" max="10250" width="8.7109375" style="92" customWidth="1"/>
    <col min="10251" max="10492" width="11.42578125" style="92"/>
    <col min="10493" max="10493" width="3.28515625" style="92" bestFit="1" customWidth="1"/>
    <col min="10494" max="10494" width="4" style="92" bestFit="1" customWidth="1"/>
    <col min="10495" max="10495" width="3" style="92" bestFit="1" customWidth="1"/>
    <col min="10496" max="10496" width="66.7109375" style="92" customWidth="1"/>
    <col min="10497" max="10497" width="16.140625" style="92" customWidth="1"/>
    <col min="10498" max="10498" width="14.5703125" style="92" customWidth="1"/>
    <col min="10499" max="10499" width="15.28515625" style="92" bestFit="1" customWidth="1"/>
    <col min="10500" max="10500" width="15.42578125" style="92" customWidth="1"/>
    <col min="10501" max="10501" width="15.5703125" style="92" customWidth="1"/>
    <col min="10502" max="10502" width="10.140625" style="92" customWidth="1"/>
    <col min="10503" max="10503" width="7.28515625" style="92" customWidth="1"/>
    <col min="10504" max="10504" width="8.42578125" style="92" bestFit="1" customWidth="1"/>
    <col min="10505" max="10505" width="7.28515625" style="92" customWidth="1"/>
    <col min="10506" max="10506" width="8.7109375" style="92" customWidth="1"/>
    <col min="10507" max="10748" width="11.42578125" style="92"/>
    <col min="10749" max="10749" width="3.28515625" style="92" bestFit="1" customWidth="1"/>
    <col min="10750" max="10750" width="4" style="92" bestFit="1" customWidth="1"/>
    <col min="10751" max="10751" width="3" style="92" bestFit="1" customWidth="1"/>
    <col min="10752" max="10752" width="66.7109375" style="92" customWidth="1"/>
    <col min="10753" max="10753" width="16.140625" style="92" customWidth="1"/>
    <col min="10754" max="10754" width="14.5703125" style="92" customWidth="1"/>
    <col min="10755" max="10755" width="15.28515625" style="92" bestFit="1" customWidth="1"/>
    <col min="10756" max="10756" width="15.42578125" style="92" customWidth="1"/>
    <col min="10757" max="10757" width="15.5703125" style="92" customWidth="1"/>
    <col min="10758" max="10758" width="10.140625" style="92" customWidth="1"/>
    <col min="10759" max="10759" width="7.28515625" style="92" customWidth="1"/>
    <col min="10760" max="10760" width="8.42578125" style="92" bestFit="1" customWidth="1"/>
    <col min="10761" max="10761" width="7.28515625" style="92" customWidth="1"/>
    <col min="10762" max="10762" width="8.7109375" style="92" customWidth="1"/>
    <col min="10763" max="11004" width="11.42578125" style="92"/>
    <col min="11005" max="11005" width="3.28515625" style="92" bestFit="1" customWidth="1"/>
    <col min="11006" max="11006" width="4" style="92" bestFit="1" customWidth="1"/>
    <col min="11007" max="11007" width="3" style="92" bestFit="1" customWidth="1"/>
    <col min="11008" max="11008" width="66.7109375" style="92" customWidth="1"/>
    <col min="11009" max="11009" width="16.140625" style="92" customWidth="1"/>
    <col min="11010" max="11010" width="14.5703125" style="92" customWidth="1"/>
    <col min="11011" max="11011" width="15.28515625" style="92" bestFit="1" customWidth="1"/>
    <col min="11012" max="11012" width="15.42578125" style="92" customWidth="1"/>
    <col min="11013" max="11013" width="15.5703125" style="92" customWidth="1"/>
    <col min="11014" max="11014" width="10.140625" style="92" customWidth="1"/>
    <col min="11015" max="11015" width="7.28515625" style="92" customWidth="1"/>
    <col min="11016" max="11016" width="8.42578125" style="92" bestFit="1" customWidth="1"/>
    <col min="11017" max="11017" width="7.28515625" style="92" customWidth="1"/>
    <col min="11018" max="11018" width="8.7109375" style="92" customWidth="1"/>
    <col min="11019" max="11260" width="11.42578125" style="92"/>
    <col min="11261" max="11261" width="3.28515625" style="92" bestFit="1" customWidth="1"/>
    <col min="11262" max="11262" width="4" style="92" bestFit="1" customWidth="1"/>
    <col min="11263" max="11263" width="3" style="92" bestFit="1" customWidth="1"/>
    <col min="11264" max="11264" width="66.7109375" style="92" customWidth="1"/>
    <col min="11265" max="11265" width="16.140625" style="92" customWidth="1"/>
    <col min="11266" max="11266" width="14.5703125" style="92" customWidth="1"/>
    <col min="11267" max="11267" width="15.28515625" style="92" bestFit="1" customWidth="1"/>
    <col min="11268" max="11268" width="15.42578125" style="92" customWidth="1"/>
    <col min="11269" max="11269" width="15.5703125" style="92" customWidth="1"/>
    <col min="11270" max="11270" width="10.140625" style="92" customWidth="1"/>
    <col min="11271" max="11271" width="7.28515625" style="92" customWidth="1"/>
    <col min="11272" max="11272" width="8.42578125" style="92" bestFit="1" customWidth="1"/>
    <col min="11273" max="11273" width="7.28515625" style="92" customWidth="1"/>
    <col min="11274" max="11274" width="8.7109375" style="92" customWidth="1"/>
    <col min="11275" max="11516" width="11.42578125" style="92"/>
    <col min="11517" max="11517" width="3.28515625" style="92" bestFit="1" customWidth="1"/>
    <col min="11518" max="11518" width="4" style="92" bestFit="1" customWidth="1"/>
    <col min="11519" max="11519" width="3" style="92" bestFit="1" customWidth="1"/>
    <col min="11520" max="11520" width="66.7109375" style="92" customWidth="1"/>
    <col min="11521" max="11521" width="16.140625" style="92" customWidth="1"/>
    <col min="11522" max="11522" width="14.5703125" style="92" customWidth="1"/>
    <col min="11523" max="11523" width="15.28515625" style="92" bestFit="1" customWidth="1"/>
    <col min="11524" max="11524" width="15.42578125" style="92" customWidth="1"/>
    <col min="11525" max="11525" width="15.5703125" style="92" customWidth="1"/>
    <col min="11526" max="11526" width="10.140625" style="92" customWidth="1"/>
    <col min="11527" max="11527" width="7.28515625" style="92" customWidth="1"/>
    <col min="11528" max="11528" width="8.42578125" style="92" bestFit="1" customWidth="1"/>
    <col min="11529" max="11529" width="7.28515625" style="92" customWidth="1"/>
    <col min="11530" max="11530" width="8.7109375" style="92" customWidth="1"/>
    <col min="11531" max="11772" width="11.42578125" style="92"/>
    <col min="11773" max="11773" width="3.28515625" style="92" bestFit="1" customWidth="1"/>
    <col min="11774" max="11774" width="4" style="92" bestFit="1" customWidth="1"/>
    <col min="11775" max="11775" width="3" style="92" bestFit="1" customWidth="1"/>
    <col min="11776" max="11776" width="66.7109375" style="92" customWidth="1"/>
    <col min="11777" max="11777" width="16.140625" style="92" customWidth="1"/>
    <col min="11778" max="11778" width="14.5703125" style="92" customWidth="1"/>
    <col min="11779" max="11779" width="15.28515625" style="92" bestFit="1" customWidth="1"/>
    <col min="11780" max="11780" width="15.42578125" style="92" customWidth="1"/>
    <col min="11781" max="11781" width="15.5703125" style="92" customWidth="1"/>
    <col min="11782" max="11782" width="10.140625" style="92" customWidth="1"/>
    <col min="11783" max="11783" width="7.28515625" style="92" customWidth="1"/>
    <col min="11784" max="11784" width="8.42578125" style="92" bestFit="1" customWidth="1"/>
    <col min="11785" max="11785" width="7.28515625" style="92" customWidth="1"/>
    <col min="11786" max="11786" width="8.7109375" style="92" customWidth="1"/>
    <col min="11787" max="12028" width="11.42578125" style="92"/>
    <col min="12029" max="12029" width="3.28515625" style="92" bestFit="1" customWidth="1"/>
    <col min="12030" max="12030" width="4" style="92" bestFit="1" customWidth="1"/>
    <col min="12031" max="12031" width="3" style="92" bestFit="1" customWidth="1"/>
    <col min="12032" max="12032" width="66.7109375" style="92" customWidth="1"/>
    <col min="12033" max="12033" width="16.140625" style="92" customWidth="1"/>
    <col min="12034" max="12034" width="14.5703125" style="92" customWidth="1"/>
    <col min="12035" max="12035" width="15.28515625" style="92" bestFit="1" customWidth="1"/>
    <col min="12036" max="12036" width="15.42578125" style="92" customWidth="1"/>
    <col min="12037" max="12037" width="15.5703125" style="92" customWidth="1"/>
    <col min="12038" max="12038" width="10.140625" style="92" customWidth="1"/>
    <col min="12039" max="12039" width="7.28515625" style="92" customWidth="1"/>
    <col min="12040" max="12040" width="8.42578125" style="92" bestFit="1" customWidth="1"/>
    <col min="12041" max="12041" width="7.28515625" style="92" customWidth="1"/>
    <col min="12042" max="12042" width="8.7109375" style="92" customWidth="1"/>
    <col min="12043" max="12284" width="11.42578125" style="92"/>
    <col min="12285" max="12285" width="3.28515625" style="92" bestFit="1" customWidth="1"/>
    <col min="12286" max="12286" width="4" style="92" bestFit="1" customWidth="1"/>
    <col min="12287" max="12287" width="3" style="92" bestFit="1" customWidth="1"/>
    <col min="12288" max="12288" width="66.7109375" style="92" customWidth="1"/>
    <col min="12289" max="12289" width="16.140625" style="92" customWidth="1"/>
    <col min="12290" max="12290" width="14.5703125" style="92" customWidth="1"/>
    <col min="12291" max="12291" width="15.28515625" style="92" bestFit="1" customWidth="1"/>
    <col min="12292" max="12292" width="15.42578125" style="92" customWidth="1"/>
    <col min="12293" max="12293" width="15.5703125" style="92" customWidth="1"/>
    <col min="12294" max="12294" width="10.140625" style="92" customWidth="1"/>
    <col min="12295" max="12295" width="7.28515625" style="92" customWidth="1"/>
    <col min="12296" max="12296" width="8.42578125" style="92" bestFit="1" customWidth="1"/>
    <col min="12297" max="12297" width="7.28515625" style="92" customWidth="1"/>
    <col min="12298" max="12298" width="8.7109375" style="92" customWidth="1"/>
    <col min="12299" max="12540" width="11.42578125" style="92"/>
    <col min="12541" max="12541" width="3.28515625" style="92" bestFit="1" customWidth="1"/>
    <col min="12542" max="12542" width="4" style="92" bestFit="1" customWidth="1"/>
    <col min="12543" max="12543" width="3" style="92" bestFit="1" customWidth="1"/>
    <col min="12544" max="12544" width="66.7109375" style="92" customWidth="1"/>
    <col min="12545" max="12545" width="16.140625" style="92" customWidth="1"/>
    <col min="12546" max="12546" width="14.5703125" style="92" customWidth="1"/>
    <col min="12547" max="12547" width="15.28515625" style="92" bestFit="1" customWidth="1"/>
    <col min="12548" max="12548" width="15.42578125" style="92" customWidth="1"/>
    <col min="12549" max="12549" width="15.5703125" style="92" customWidth="1"/>
    <col min="12550" max="12550" width="10.140625" style="92" customWidth="1"/>
    <col min="12551" max="12551" width="7.28515625" style="92" customWidth="1"/>
    <col min="12552" max="12552" width="8.42578125" style="92" bestFit="1" customWidth="1"/>
    <col min="12553" max="12553" width="7.28515625" style="92" customWidth="1"/>
    <col min="12554" max="12554" width="8.7109375" style="92" customWidth="1"/>
    <col min="12555" max="12796" width="11.42578125" style="92"/>
    <col min="12797" max="12797" width="3.28515625" style="92" bestFit="1" customWidth="1"/>
    <col min="12798" max="12798" width="4" style="92" bestFit="1" customWidth="1"/>
    <col min="12799" max="12799" width="3" style="92" bestFit="1" customWidth="1"/>
    <col min="12800" max="12800" width="66.7109375" style="92" customWidth="1"/>
    <col min="12801" max="12801" width="16.140625" style="92" customWidth="1"/>
    <col min="12802" max="12802" width="14.5703125" style="92" customWidth="1"/>
    <col min="12803" max="12803" width="15.28515625" style="92" bestFit="1" customWidth="1"/>
    <col min="12804" max="12804" width="15.42578125" style="92" customWidth="1"/>
    <col min="12805" max="12805" width="15.5703125" style="92" customWidth="1"/>
    <col min="12806" max="12806" width="10.140625" style="92" customWidth="1"/>
    <col min="12807" max="12807" width="7.28515625" style="92" customWidth="1"/>
    <col min="12808" max="12808" width="8.42578125" style="92" bestFit="1" customWidth="1"/>
    <col min="12809" max="12809" width="7.28515625" style="92" customWidth="1"/>
    <col min="12810" max="12810" width="8.7109375" style="92" customWidth="1"/>
    <col min="12811" max="13052" width="11.42578125" style="92"/>
    <col min="13053" max="13053" width="3.28515625" style="92" bestFit="1" customWidth="1"/>
    <col min="13054" max="13054" width="4" style="92" bestFit="1" customWidth="1"/>
    <col min="13055" max="13055" width="3" style="92" bestFit="1" customWidth="1"/>
    <col min="13056" max="13056" width="66.7109375" style="92" customWidth="1"/>
    <col min="13057" max="13057" width="16.140625" style="92" customWidth="1"/>
    <col min="13058" max="13058" width="14.5703125" style="92" customWidth="1"/>
    <col min="13059" max="13059" width="15.28515625" style="92" bestFit="1" customWidth="1"/>
    <col min="13060" max="13060" width="15.42578125" style="92" customWidth="1"/>
    <col min="13061" max="13061" width="15.5703125" style="92" customWidth="1"/>
    <col min="13062" max="13062" width="10.140625" style="92" customWidth="1"/>
    <col min="13063" max="13063" width="7.28515625" style="92" customWidth="1"/>
    <col min="13064" max="13064" width="8.42578125" style="92" bestFit="1" customWidth="1"/>
    <col min="13065" max="13065" width="7.28515625" style="92" customWidth="1"/>
    <col min="13066" max="13066" width="8.7109375" style="92" customWidth="1"/>
    <col min="13067" max="13308" width="11.42578125" style="92"/>
    <col min="13309" max="13309" width="3.28515625" style="92" bestFit="1" customWidth="1"/>
    <col min="13310" max="13310" width="4" style="92" bestFit="1" customWidth="1"/>
    <col min="13311" max="13311" width="3" style="92" bestFit="1" customWidth="1"/>
    <col min="13312" max="13312" width="66.7109375" style="92" customWidth="1"/>
    <col min="13313" max="13313" width="16.140625" style="92" customWidth="1"/>
    <col min="13314" max="13314" width="14.5703125" style="92" customWidth="1"/>
    <col min="13315" max="13315" width="15.28515625" style="92" bestFit="1" customWidth="1"/>
    <col min="13316" max="13316" width="15.42578125" style="92" customWidth="1"/>
    <col min="13317" max="13317" width="15.5703125" style="92" customWidth="1"/>
    <col min="13318" max="13318" width="10.140625" style="92" customWidth="1"/>
    <col min="13319" max="13319" width="7.28515625" style="92" customWidth="1"/>
    <col min="13320" max="13320" width="8.42578125" style="92" bestFit="1" customWidth="1"/>
    <col min="13321" max="13321" width="7.28515625" style="92" customWidth="1"/>
    <col min="13322" max="13322" width="8.7109375" style="92" customWidth="1"/>
    <col min="13323" max="13564" width="11.42578125" style="92"/>
    <col min="13565" max="13565" width="3.28515625" style="92" bestFit="1" customWidth="1"/>
    <col min="13566" max="13566" width="4" style="92" bestFit="1" customWidth="1"/>
    <col min="13567" max="13567" width="3" style="92" bestFit="1" customWidth="1"/>
    <col min="13568" max="13568" width="66.7109375" style="92" customWidth="1"/>
    <col min="13569" max="13569" width="16.140625" style="92" customWidth="1"/>
    <col min="13570" max="13570" width="14.5703125" style="92" customWidth="1"/>
    <col min="13571" max="13571" width="15.28515625" style="92" bestFit="1" customWidth="1"/>
    <col min="13572" max="13572" width="15.42578125" style="92" customWidth="1"/>
    <col min="13573" max="13573" width="15.5703125" style="92" customWidth="1"/>
    <col min="13574" max="13574" width="10.140625" style="92" customWidth="1"/>
    <col min="13575" max="13575" width="7.28515625" style="92" customWidth="1"/>
    <col min="13576" max="13576" width="8.42578125" style="92" bestFit="1" customWidth="1"/>
    <col min="13577" max="13577" width="7.28515625" style="92" customWidth="1"/>
    <col min="13578" max="13578" width="8.7109375" style="92" customWidth="1"/>
    <col min="13579" max="13820" width="11.42578125" style="92"/>
    <col min="13821" max="13821" width="3.28515625" style="92" bestFit="1" customWidth="1"/>
    <col min="13822" max="13822" width="4" style="92" bestFit="1" customWidth="1"/>
    <col min="13823" max="13823" width="3" style="92" bestFit="1" customWidth="1"/>
    <col min="13824" max="13824" width="66.7109375" style="92" customWidth="1"/>
    <col min="13825" max="13825" width="16.140625" style="92" customWidth="1"/>
    <col min="13826" max="13826" width="14.5703125" style="92" customWidth="1"/>
    <col min="13827" max="13827" width="15.28515625" style="92" bestFit="1" customWidth="1"/>
    <col min="13828" max="13828" width="15.42578125" style="92" customWidth="1"/>
    <col min="13829" max="13829" width="15.5703125" style="92" customWidth="1"/>
    <col min="13830" max="13830" width="10.140625" style="92" customWidth="1"/>
    <col min="13831" max="13831" width="7.28515625" style="92" customWidth="1"/>
    <col min="13832" max="13832" width="8.42578125" style="92" bestFit="1" customWidth="1"/>
    <col min="13833" max="13833" width="7.28515625" style="92" customWidth="1"/>
    <col min="13834" max="13834" width="8.7109375" style="92" customWidth="1"/>
    <col min="13835" max="14076" width="11.42578125" style="92"/>
    <col min="14077" max="14077" width="3.28515625" style="92" bestFit="1" customWidth="1"/>
    <col min="14078" max="14078" width="4" style="92" bestFit="1" customWidth="1"/>
    <col min="14079" max="14079" width="3" style="92" bestFit="1" customWidth="1"/>
    <col min="14080" max="14080" width="66.7109375" style="92" customWidth="1"/>
    <col min="14081" max="14081" width="16.140625" style="92" customWidth="1"/>
    <col min="14082" max="14082" width="14.5703125" style="92" customWidth="1"/>
    <col min="14083" max="14083" width="15.28515625" style="92" bestFit="1" customWidth="1"/>
    <col min="14084" max="14084" width="15.42578125" style="92" customWidth="1"/>
    <col min="14085" max="14085" width="15.5703125" style="92" customWidth="1"/>
    <col min="14086" max="14086" width="10.140625" style="92" customWidth="1"/>
    <col min="14087" max="14087" width="7.28515625" style="92" customWidth="1"/>
    <col min="14088" max="14088" width="8.42578125" style="92" bestFit="1" customWidth="1"/>
    <col min="14089" max="14089" width="7.28515625" style="92" customWidth="1"/>
    <col min="14090" max="14090" width="8.7109375" style="92" customWidth="1"/>
    <col min="14091" max="14332" width="11.42578125" style="92"/>
    <col min="14333" max="14333" width="3.28515625" style="92" bestFit="1" customWidth="1"/>
    <col min="14334" max="14334" width="4" style="92" bestFit="1" customWidth="1"/>
    <col min="14335" max="14335" width="3" style="92" bestFit="1" customWidth="1"/>
    <col min="14336" max="14336" width="66.7109375" style="92" customWidth="1"/>
    <col min="14337" max="14337" width="16.140625" style="92" customWidth="1"/>
    <col min="14338" max="14338" width="14.5703125" style="92" customWidth="1"/>
    <col min="14339" max="14339" width="15.28515625" style="92" bestFit="1" customWidth="1"/>
    <col min="14340" max="14340" width="15.42578125" style="92" customWidth="1"/>
    <col min="14341" max="14341" width="15.5703125" style="92" customWidth="1"/>
    <col min="14342" max="14342" width="10.140625" style="92" customWidth="1"/>
    <col min="14343" max="14343" width="7.28515625" style="92" customWidth="1"/>
    <col min="14344" max="14344" width="8.42578125" style="92" bestFit="1" customWidth="1"/>
    <col min="14345" max="14345" width="7.28515625" style="92" customWidth="1"/>
    <col min="14346" max="14346" width="8.7109375" style="92" customWidth="1"/>
    <col min="14347" max="14588" width="11.42578125" style="92"/>
    <col min="14589" max="14589" width="3.28515625" style="92" bestFit="1" customWidth="1"/>
    <col min="14590" max="14590" width="4" style="92" bestFit="1" customWidth="1"/>
    <col min="14591" max="14591" width="3" style="92" bestFit="1" customWidth="1"/>
    <col min="14592" max="14592" width="66.7109375" style="92" customWidth="1"/>
    <col min="14593" max="14593" width="16.140625" style="92" customWidth="1"/>
    <col min="14594" max="14594" width="14.5703125" style="92" customWidth="1"/>
    <col min="14595" max="14595" width="15.28515625" style="92" bestFit="1" customWidth="1"/>
    <col min="14596" max="14596" width="15.42578125" style="92" customWidth="1"/>
    <col min="14597" max="14597" width="15.5703125" style="92" customWidth="1"/>
    <col min="14598" max="14598" width="10.140625" style="92" customWidth="1"/>
    <col min="14599" max="14599" width="7.28515625" style="92" customWidth="1"/>
    <col min="14600" max="14600" width="8.42578125" style="92" bestFit="1" customWidth="1"/>
    <col min="14601" max="14601" width="7.28515625" style="92" customWidth="1"/>
    <col min="14602" max="14602" width="8.7109375" style="92" customWidth="1"/>
    <col min="14603" max="14844" width="11.42578125" style="92"/>
    <col min="14845" max="14845" width="3.28515625" style="92" bestFit="1" customWidth="1"/>
    <col min="14846" max="14846" width="4" style="92" bestFit="1" customWidth="1"/>
    <col min="14847" max="14847" width="3" style="92" bestFit="1" customWidth="1"/>
    <col min="14848" max="14848" width="66.7109375" style="92" customWidth="1"/>
    <col min="14849" max="14849" width="16.140625" style="92" customWidth="1"/>
    <col min="14850" max="14850" width="14.5703125" style="92" customWidth="1"/>
    <col min="14851" max="14851" width="15.28515625" style="92" bestFit="1" customWidth="1"/>
    <col min="14852" max="14852" width="15.42578125" style="92" customWidth="1"/>
    <col min="14853" max="14853" width="15.5703125" style="92" customWidth="1"/>
    <col min="14854" max="14854" width="10.140625" style="92" customWidth="1"/>
    <col min="14855" max="14855" width="7.28515625" style="92" customWidth="1"/>
    <col min="14856" max="14856" width="8.42578125" style="92" bestFit="1" customWidth="1"/>
    <col min="14857" max="14857" width="7.28515625" style="92" customWidth="1"/>
    <col min="14858" max="14858" width="8.7109375" style="92" customWidth="1"/>
    <col min="14859" max="15100" width="11.42578125" style="92"/>
    <col min="15101" max="15101" width="3.28515625" style="92" bestFit="1" customWidth="1"/>
    <col min="15102" max="15102" width="4" style="92" bestFit="1" customWidth="1"/>
    <col min="15103" max="15103" width="3" style="92" bestFit="1" customWidth="1"/>
    <col min="15104" max="15104" width="66.7109375" style="92" customWidth="1"/>
    <col min="15105" max="15105" width="16.140625" style="92" customWidth="1"/>
    <col min="15106" max="15106" width="14.5703125" style="92" customWidth="1"/>
    <col min="15107" max="15107" width="15.28515625" style="92" bestFit="1" customWidth="1"/>
    <col min="15108" max="15108" width="15.42578125" style="92" customWidth="1"/>
    <col min="15109" max="15109" width="15.5703125" style="92" customWidth="1"/>
    <col min="15110" max="15110" width="10.140625" style="92" customWidth="1"/>
    <col min="15111" max="15111" width="7.28515625" style="92" customWidth="1"/>
    <col min="15112" max="15112" width="8.42578125" style="92" bestFit="1" customWidth="1"/>
    <col min="15113" max="15113" width="7.28515625" style="92" customWidth="1"/>
    <col min="15114" max="15114" width="8.7109375" style="92" customWidth="1"/>
    <col min="15115" max="15356" width="11.42578125" style="92"/>
    <col min="15357" max="15357" width="3.28515625" style="92" bestFit="1" customWidth="1"/>
    <col min="15358" max="15358" width="4" style="92" bestFit="1" customWidth="1"/>
    <col min="15359" max="15359" width="3" style="92" bestFit="1" customWidth="1"/>
    <col min="15360" max="15360" width="66.7109375" style="92" customWidth="1"/>
    <col min="15361" max="15361" width="16.140625" style="92" customWidth="1"/>
    <col min="15362" max="15362" width="14.5703125" style="92" customWidth="1"/>
    <col min="15363" max="15363" width="15.28515625" style="92" bestFit="1" customWidth="1"/>
    <col min="15364" max="15364" width="15.42578125" style="92" customWidth="1"/>
    <col min="15365" max="15365" width="15.5703125" style="92" customWidth="1"/>
    <col min="15366" max="15366" width="10.140625" style="92" customWidth="1"/>
    <col min="15367" max="15367" width="7.28515625" style="92" customWidth="1"/>
    <col min="15368" max="15368" width="8.42578125" style="92" bestFit="1" customWidth="1"/>
    <col min="15369" max="15369" width="7.28515625" style="92" customWidth="1"/>
    <col min="15370" max="15370" width="8.7109375" style="92" customWidth="1"/>
    <col min="15371" max="15612" width="11.42578125" style="92"/>
    <col min="15613" max="15613" width="3.28515625" style="92" bestFit="1" customWidth="1"/>
    <col min="15614" max="15614" width="4" style="92" bestFit="1" customWidth="1"/>
    <col min="15615" max="15615" width="3" style="92" bestFit="1" customWidth="1"/>
    <col min="15616" max="15616" width="66.7109375" style="92" customWidth="1"/>
    <col min="15617" max="15617" width="16.140625" style="92" customWidth="1"/>
    <col min="15618" max="15618" width="14.5703125" style="92" customWidth="1"/>
    <col min="15619" max="15619" width="15.28515625" style="92" bestFit="1" customWidth="1"/>
    <col min="15620" max="15620" width="15.42578125" style="92" customWidth="1"/>
    <col min="15621" max="15621" width="15.5703125" style="92" customWidth="1"/>
    <col min="15622" max="15622" width="10.140625" style="92" customWidth="1"/>
    <col min="15623" max="15623" width="7.28515625" style="92" customWidth="1"/>
    <col min="15624" max="15624" width="8.42578125" style="92" bestFit="1" customWidth="1"/>
    <col min="15625" max="15625" width="7.28515625" style="92" customWidth="1"/>
    <col min="15626" max="15626" width="8.7109375" style="92" customWidth="1"/>
    <col min="15627" max="15868" width="11.42578125" style="92"/>
    <col min="15869" max="15869" width="3.28515625" style="92" bestFit="1" customWidth="1"/>
    <col min="15870" max="15870" width="4" style="92" bestFit="1" customWidth="1"/>
    <col min="15871" max="15871" width="3" style="92" bestFit="1" customWidth="1"/>
    <col min="15872" max="15872" width="66.7109375" style="92" customWidth="1"/>
    <col min="15873" max="15873" width="16.140625" style="92" customWidth="1"/>
    <col min="15874" max="15874" width="14.5703125" style="92" customWidth="1"/>
    <col min="15875" max="15875" width="15.28515625" style="92" bestFit="1" customWidth="1"/>
    <col min="15876" max="15876" width="15.42578125" style="92" customWidth="1"/>
    <col min="15877" max="15877" width="15.5703125" style="92" customWidth="1"/>
    <col min="15878" max="15878" width="10.140625" style="92" customWidth="1"/>
    <col min="15879" max="15879" width="7.28515625" style="92" customWidth="1"/>
    <col min="15880" max="15880" width="8.42578125" style="92" bestFit="1" customWidth="1"/>
    <col min="15881" max="15881" width="7.28515625" style="92" customWidth="1"/>
    <col min="15882" max="15882" width="8.7109375" style="92" customWidth="1"/>
    <col min="15883" max="16124" width="11.42578125" style="92"/>
    <col min="16125" max="16125" width="3.28515625" style="92" bestFit="1" customWidth="1"/>
    <col min="16126" max="16126" width="4" style="92" bestFit="1" customWidth="1"/>
    <col min="16127" max="16127" width="3" style="92" bestFit="1" customWidth="1"/>
    <col min="16128" max="16128" width="66.7109375" style="92" customWidth="1"/>
    <col min="16129" max="16129" width="16.140625" style="92" customWidth="1"/>
    <col min="16130" max="16130" width="14.5703125" style="92" customWidth="1"/>
    <col min="16131" max="16131" width="15.28515625" style="92" bestFit="1" customWidth="1"/>
    <col min="16132" max="16132" width="15.42578125" style="92" customWidth="1"/>
    <col min="16133" max="16133" width="15.5703125" style="92" customWidth="1"/>
    <col min="16134" max="16134" width="10.140625" style="92" customWidth="1"/>
    <col min="16135" max="16135" width="7.28515625" style="92" customWidth="1"/>
    <col min="16136" max="16136" width="8.42578125" style="92" bestFit="1" customWidth="1"/>
    <col min="16137" max="16137" width="7.28515625" style="92" customWidth="1"/>
    <col min="16138" max="16138" width="8.7109375" style="92" customWidth="1"/>
    <col min="16139" max="16384" width="11.42578125" style="92"/>
  </cols>
  <sheetData>
    <row r="1" spans="1:13" ht="15" x14ac:dyDescent="0.3">
      <c r="A1" s="106" t="s">
        <v>707</v>
      </c>
      <c r="B1" s="106"/>
      <c r="C1" s="106"/>
      <c r="D1" s="106"/>
      <c r="E1" s="106"/>
      <c r="F1" s="106"/>
      <c r="G1" s="106"/>
      <c r="H1" s="106"/>
      <c r="I1" s="106"/>
      <c r="J1" s="106"/>
      <c r="K1" s="106"/>
      <c r="L1" s="106"/>
      <c r="M1" s="106"/>
    </row>
    <row r="2" spans="1:13" ht="15.75" customHeight="1" x14ac:dyDescent="0.3">
      <c r="A2" s="132" t="s">
        <v>41</v>
      </c>
      <c r="B2" s="132"/>
      <c r="C2" s="132"/>
      <c r="D2" s="132"/>
      <c r="E2" s="132"/>
      <c r="F2" s="132"/>
      <c r="G2" s="132"/>
      <c r="H2" s="132"/>
      <c r="I2" s="132"/>
      <c r="J2" s="132"/>
      <c r="K2" s="132"/>
      <c r="L2" s="132"/>
      <c r="M2" s="132"/>
    </row>
    <row r="3" spans="1:13" ht="16.5" customHeight="1" x14ac:dyDescent="0.3">
      <c r="A3" s="132" t="s">
        <v>2</v>
      </c>
      <c r="B3" s="132"/>
      <c r="C3" s="132"/>
      <c r="D3" s="132"/>
      <c r="E3" s="132"/>
      <c r="F3" s="132"/>
      <c r="G3" s="132"/>
      <c r="H3" s="132"/>
      <c r="I3" s="132"/>
      <c r="J3" s="132"/>
      <c r="K3" s="132"/>
      <c r="L3" s="132"/>
      <c r="M3" s="132"/>
    </row>
    <row r="4" spans="1:13" ht="16.5" customHeight="1" x14ac:dyDescent="0.3">
      <c r="A4" s="132"/>
      <c r="B4" s="137"/>
      <c r="C4" s="137"/>
      <c r="D4" s="137"/>
      <c r="E4" s="137"/>
      <c r="F4" s="137"/>
      <c r="G4" s="137"/>
      <c r="H4" s="137"/>
      <c r="I4" s="137"/>
      <c r="J4" s="137"/>
      <c r="K4" s="93"/>
      <c r="L4" s="91"/>
      <c r="M4" s="91"/>
    </row>
    <row r="5" spans="1:13" ht="15" x14ac:dyDescent="0.3">
      <c r="A5" s="90"/>
      <c r="B5" s="94"/>
      <c r="C5" s="94"/>
      <c r="D5" s="94"/>
      <c r="E5" s="95"/>
      <c r="F5" s="136" t="s">
        <v>49</v>
      </c>
      <c r="G5" s="136"/>
      <c r="H5" s="136"/>
      <c r="I5" s="136"/>
      <c r="J5" s="136"/>
      <c r="K5" s="136" t="s">
        <v>50</v>
      </c>
      <c r="L5" s="136"/>
      <c r="M5" s="136"/>
    </row>
    <row r="6" spans="1:13" ht="90.75" customHeight="1" x14ac:dyDescent="0.25">
      <c r="A6" s="80" t="s">
        <v>3</v>
      </c>
      <c r="B6" s="80" t="s">
        <v>4</v>
      </c>
      <c r="C6" s="80" t="s">
        <v>5</v>
      </c>
      <c r="D6" s="80" t="s">
        <v>6</v>
      </c>
      <c r="E6" s="81" t="s">
        <v>40</v>
      </c>
      <c r="F6" s="82" t="s">
        <v>43</v>
      </c>
      <c r="G6" s="82" t="s">
        <v>52</v>
      </c>
      <c r="H6" s="82" t="s">
        <v>46</v>
      </c>
      <c r="I6" s="82" t="s">
        <v>47</v>
      </c>
      <c r="J6" s="83" t="s">
        <v>48</v>
      </c>
      <c r="K6" s="84" t="s">
        <v>46</v>
      </c>
      <c r="L6" s="82" t="s">
        <v>47</v>
      </c>
      <c r="M6" s="82" t="s">
        <v>48</v>
      </c>
    </row>
    <row r="7" spans="1:13" x14ac:dyDescent="0.25">
      <c r="A7" s="12">
        <v>20</v>
      </c>
      <c r="B7" s="12">
        <v>109</v>
      </c>
      <c r="C7" s="12">
        <v>16</v>
      </c>
      <c r="D7" s="12">
        <v>0</v>
      </c>
      <c r="E7" s="85" t="s">
        <v>39</v>
      </c>
      <c r="F7" s="86">
        <v>4742497</v>
      </c>
      <c r="G7" s="86"/>
      <c r="H7" s="96">
        <v>20869820</v>
      </c>
      <c r="I7" s="97">
        <v>18164820</v>
      </c>
      <c r="J7" s="97">
        <v>4665731</v>
      </c>
      <c r="K7" s="15">
        <v>743157007</v>
      </c>
      <c r="L7" s="15">
        <v>796757007</v>
      </c>
      <c r="M7" s="15">
        <v>785738240.36000001</v>
      </c>
    </row>
    <row r="8" spans="1:13" x14ac:dyDescent="0.25">
      <c r="A8" s="12">
        <v>57</v>
      </c>
      <c r="B8" s="12">
        <v>327</v>
      </c>
      <c r="C8" s="12">
        <v>66</v>
      </c>
      <c r="D8" s="12">
        <v>0</v>
      </c>
      <c r="E8" s="85" t="s">
        <v>332</v>
      </c>
      <c r="F8" s="86">
        <v>150000000</v>
      </c>
      <c r="G8" s="86"/>
      <c r="H8" s="86">
        <v>150000000</v>
      </c>
      <c r="I8" s="15">
        <v>0</v>
      </c>
      <c r="J8" s="15">
        <v>0</v>
      </c>
      <c r="K8" s="15">
        <v>0</v>
      </c>
      <c r="L8" s="98">
        <v>0</v>
      </c>
      <c r="M8" s="98">
        <v>0</v>
      </c>
    </row>
    <row r="9" spans="1:13" x14ac:dyDescent="0.25">
      <c r="A9" s="12">
        <v>57</v>
      </c>
      <c r="B9" s="12">
        <v>327</v>
      </c>
      <c r="C9" s="12">
        <v>66</v>
      </c>
      <c r="D9" s="12">
        <v>0</v>
      </c>
      <c r="E9" s="85" t="s">
        <v>35</v>
      </c>
      <c r="F9" s="86">
        <v>1450492349</v>
      </c>
      <c r="G9" s="86"/>
      <c r="H9" s="86">
        <v>1450492349</v>
      </c>
      <c r="I9" s="86">
        <v>1626856078</v>
      </c>
      <c r="J9" s="97">
        <v>2472719255</v>
      </c>
      <c r="K9" s="15">
        <v>28161454182</v>
      </c>
      <c r="L9" s="15">
        <v>33059161553</v>
      </c>
      <c r="M9" s="15">
        <v>30687208087.450001</v>
      </c>
    </row>
    <row r="10" spans="1:13" x14ac:dyDescent="0.25">
      <c r="A10" s="12">
        <v>52</v>
      </c>
      <c r="B10" s="12">
        <v>363</v>
      </c>
      <c r="C10" s="12">
        <v>41</v>
      </c>
      <c r="D10" s="12">
        <v>0</v>
      </c>
      <c r="E10" s="85" t="s">
        <v>136</v>
      </c>
      <c r="F10" s="87">
        <v>75928500</v>
      </c>
      <c r="G10" s="87"/>
      <c r="H10" s="99">
        <v>0</v>
      </c>
      <c r="I10" s="99">
        <v>0</v>
      </c>
      <c r="J10" s="99">
        <v>0</v>
      </c>
      <c r="K10" s="15">
        <v>0</v>
      </c>
      <c r="L10" s="98">
        <v>0</v>
      </c>
      <c r="M10" s="98">
        <v>0</v>
      </c>
    </row>
    <row r="11" spans="1:13" x14ac:dyDescent="0.25">
      <c r="A11" s="12">
        <v>52</v>
      </c>
      <c r="B11" s="12">
        <v>363</v>
      </c>
      <c r="C11" s="12">
        <v>41</v>
      </c>
      <c r="D11" s="12">
        <v>0</v>
      </c>
      <c r="E11" s="85" t="s">
        <v>36</v>
      </c>
      <c r="F11" s="86">
        <v>1730000</v>
      </c>
      <c r="G11" s="86"/>
      <c r="H11" s="86">
        <v>499434</v>
      </c>
      <c r="I11" s="86">
        <v>100813</v>
      </c>
      <c r="J11" s="97">
        <v>87120</v>
      </c>
      <c r="K11" s="15">
        <v>499434</v>
      </c>
      <c r="L11" s="15">
        <v>100813</v>
      </c>
      <c r="M11" s="98">
        <v>87120</v>
      </c>
    </row>
    <row r="12" spans="1:13" ht="27" x14ac:dyDescent="0.25">
      <c r="A12" s="12">
        <v>45</v>
      </c>
      <c r="B12" s="12">
        <v>370</v>
      </c>
      <c r="C12" s="12">
        <v>24</v>
      </c>
      <c r="D12" s="12">
        <v>0</v>
      </c>
      <c r="E12" s="85" t="s">
        <v>58</v>
      </c>
      <c r="F12" s="86">
        <v>68534220</v>
      </c>
      <c r="G12" s="86"/>
      <c r="H12" s="86">
        <v>69787740</v>
      </c>
      <c r="I12" s="15">
        <v>0</v>
      </c>
      <c r="J12" s="15">
        <v>0</v>
      </c>
      <c r="K12" s="15">
        <v>129813195</v>
      </c>
      <c r="L12" s="98">
        <v>0</v>
      </c>
      <c r="M12" s="98">
        <v>0</v>
      </c>
    </row>
    <row r="13" spans="1:13" x14ac:dyDescent="0.25">
      <c r="A13" s="12">
        <v>45</v>
      </c>
      <c r="B13" s="12">
        <v>374</v>
      </c>
      <c r="C13" s="12">
        <v>16</v>
      </c>
      <c r="D13" s="12">
        <v>0</v>
      </c>
      <c r="E13" s="85" t="s">
        <v>435</v>
      </c>
      <c r="F13" s="86">
        <v>320000000</v>
      </c>
      <c r="G13" s="86"/>
      <c r="H13" s="86"/>
      <c r="I13" s="86"/>
      <c r="J13" s="97"/>
      <c r="K13" s="15"/>
      <c r="L13" s="98"/>
      <c r="M13" s="98"/>
    </row>
    <row r="14" spans="1:13" x14ac:dyDescent="0.25">
      <c r="A14" s="12">
        <v>41</v>
      </c>
      <c r="B14" s="12">
        <v>375</v>
      </c>
      <c r="C14" s="12">
        <v>1</v>
      </c>
      <c r="D14" s="12">
        <v>0</v>
      </c>
      <c r="E14" s="85" t="s">
        <v>162</v>
      </c>
      <c r="F14" s="86">
        <v>2400000</v>
      </c>
      <c r="G14" s="86"/>
      <c r="H14" s="86">
        <v>2640000</v>
      </c>
      <c r="I14" s="86">
        <v>2125206</v>
      </c>
      <c r="J14" s="97">
        <v>3975618</v>
      </c>
      <c r="K14" s="15">
        <v>3388354398</v>
      </c>
      <c r="L14" s="15">
        <v>3664811187</v>
      </c>
      <c r="M14" s="15">
        <v>3651389222.7600002</v>
      </c>
    </row>
    <row r="15" spans="1:13" x14ac:dyDescent="0.25">
      <c r="A15" s="12">
        <v>41</v>
      </c>
      <c r="B15" s="12">
        <v>375</v>
      </c>
      <c r="C15" s="12">
        <v>1</v>
      </c>
      <c r="D15" s="12">
        <v>0</v>
      </c>
      <c r="E15" s="85" t="s">
        <v>163</v>
      </c>
      <c r="F15" s="86">
        <v>1848000</v>
      </c>
      <c r="G15" s="86"/>
      <c r="H15" s="86">
        <v>1848000</v>
      </c>
      <c r="I15" s="86">
        <v>1848000</v>
      </c>
      <c r="J15" s="100">
        <v>0</v>
      </c>
      <c r="K15" s="15">
        <v>3388354398</v>
      </c>
      <c r="L15" s="15">
        <v>3664811187</v>
      </c>
      <c r="M15" s="15">
        <v>3651389222.7600002</v>
      </c>
    </row>
    <row r="16" spans="1:13" ht="16.5" customHeight="1" x14ac:dyDescent="0.25">
      <c r="A16" s="12">
        <v>41</v>
      </c>
      <c r="B16" s="12">
        <v>375</v>
      </c>
      <c r="C16" s="12">
        <v>1</v>
      </c>
      <c r="D16" s="12">
        <v>0</v>
      </c>
      <c r="E16" s="88" t="s">
        <v>164</v>
      </c>
      <c r="F16" s="86">
        <v>600000</v>
      </c>
      <c r="G16" s="86"/>
      <c r="H16" s="86">
        <v>540000</v>
      </c>
      <c r="I16" s="100">
        <v>272548.99</v>
      </c>
      <c r="J16" s="100">
        <v>338131.91</v>
      </c>
      <c r="K16" s="15">
        <v>3388354398</v>
      </c>
      <c r="L16" s="15">
        <v>3664811187</v>
      </c>
      <c r="M16" s="15">
        <v>3651389222.7600002</v>
      </c>
    </row>
    <row r="17" spans="1:13" ht="27" x14ac:dyDescent="0.25">
      <c r="A17" s="12">
        <v>41</v>
      </c>
      <c r="B17" s="12">
        <v>375</v>
      </c>
      <c r="C17" s="12">
        <v>48</v>
      </c>
      <c r="D17" s="12">
        <v>0</v>
      </c>
      <c r="E17" s="85" t="s">
        <v>165</v>
      </c>
      <c r="F17" s="86">
        <v>9600000</v>
      </c>
      <c r="G17" s="86"/>
      <c r="H17" s="86">
        <v>9600000</v>
      </c>
      <c r="I17" s="86">
        <v>6914192</v>
      </c>
      <c r="J17" s="97">
        <v>3457096</v>
      </c>
      <c r="K17" s="15">
        <v>10045032663</v>
      </c>
      <c r="L17" s="15">
        <v>11471715914</v>
      </c>
      <c r="M17" s="15">
        <v>11292254948.35</v>
      </c>
    </row>
    <row r="18" spans="1:13" x14ac:dyDescent="0.25">
      <c r="A18" s="12">
        <v>41</v>
      </c>
      <c r="B18" s="12">
        <v>375</v>
      </c>
      <c r="C18" s="12">
        <v>48</v>
      </c>
      <c r="D18" s="12">
        <v>0</v>
      </c>
      <c r="E18" s="85" t="s">
        <v>166</v>
      </c>
      <c r="F18" s="86">
        <v>6000000</v>
      </c>
      <c r="G18" s="86"/>
      <c r="H18" s="86">
        <v>7205000</v>
      </c>
      <c r="I18" s="86">
        <v>7205000</v>
      </c>
      <c r="J18" s="100">
        <v>0</v>
      </c>
      <c r="K18" s="15">
        <v>10045032663</v>
      </c>
      <c r="L18" s="15">
        <v>11471715914</v>
      </c>
      <c r="M18" s="15">
        <v>11292254948.35</v>
      </c>
    </row>
    <row r="19" spans="1:13" x14ac:dyDescent="0.25">
      <c r="A19" s="12">
        <v>41</v>
      </c>
      <c r="B19" s="12">
        <v>375</v>
      </c>
      <c r="C19" s="12">
        <v>48</v>
      </c>
      <c r="D19" s="12">
        <v>0</v>
      </c>
      <c r="E19" s="85" t="s">
        <v>167</v>
      </c>
      <c r="F19" s="86">
        <f>33600000+5278202+1420809</f>
        <v>40299011</v>
      </c>
      <c r="G19" s="86"/>
      <c r="H19" s="86">
        <v>31080000</v>
      </c>
      <c r="I19" s="100">
        <v>30723297.379999999</v>
      </c>
      <c r="J19" s="100">
        <v>33914539.229999997</v>
      </c>
      <c r="K19" s="15">
        <v>10045032663</v>
      </c>
      <c r="L19" s="15">
        <v>11471715914</v>
      </c>
      <c r="M19" s="15">
        <v>11292254948.35</v>
      </c>
    </row>
    <row r="20" spans="1:13" x14ac:dyDescent="0.25">
      <c r="A20" s="12">
        <v>45</v>
      </c>
      <c r="B20" s="12">
        <v>379</v>
      </c>
      <c r="C20" s="12">
        <v>16</v>
      </c>
      <c r="D20" s="12">
        <v>0</v>
      </c>
      <c r="E20" s="85" t="s">
        <v>169</v>
      </c>
      <c r="F20" s="86"/>
      <c r="G20" s="86">
        <v>2876000000</v>
      </c>
      <c r="H20" s="86">
        <v>497055680</v>
      </c>
      <c r="I20" s="86">
        <v>2902143626</v>
      </c>
      <c r="J20" s="99">
        <v>0</v>
      </c>
      <c r="K20" s="99">
        <v>12174142873</v>
      </c>
      <c r="L20" s="99">
        <v>15365023508</v>
      </c>
      <c r="M20" s="99">
        <v>12373473632.42</v>
      </c>
    </row>
    <row r="21" spans="1:13" x14ac:dyDescent="0.25">
      <c r="A21" s="12">
        <v>41</v>
      </c>
      <c r="B21" s="12">
        <v>380</v>
      </c>
      <c r="C21" s="12">
        <v>31</v>
      </c>
      <c r="D21" s="12">
        <v>0</v>
      </c>
      <c r="E21" s="85" t="s">
        <v>38</v>
      </c>
      <c r="F21" s="86">
        <v>399000000</v>
      </c>
      <c r="G21" s="86"/>
      <c r="H21" s="99">
        <v>0</v>
      </c>
      <c r="I21" s="99">
        <v>0</v>
      </c>
      <c r="J21" s="99">
        <v>0</v>
      </c>
      <c r="K21" s="99">
        <v>0</v>
      </c>
      <c r="L21" s="99">
        <v>0</v>
      </c>
      <c r="M21" s="99">
        <v>0</v>
      </c>
    </row>
    <row r="22" spans="1:13" x14ac:dyDescent="0.25">
      <c r="A22" s="12">
        <v>41</v>
      </c>
      <c r="B22" s="12">
        <v>380</v>
      </c>
      <c r="C22" s="12">
        <v>31</v>
      </c>
      <c r="D22" s="12">
        <v>0</v>
      </c>
      <c r="E22" s="85" t="s">
        <v>232</v>
      </c>
      <c r="F22" s="86">
        <v>127585000</v>
      </c>
      <c r="G22" s="86"/>
      <c r="H22" s="99">
        <v>108360774</v>
      </c>
      <c r="I22" s="99">
        <v>128605929</v>
      </c>
      <c r="J22" s="99">
        <v>80445742</v>
      </c>
      <c r="K22" s="99">
        <v>13079984398</v>
      </c>
      <c r="L22" s="99">
        <v>13517021199</v>
      </c>
      <c r="M22" s="99">
        <v>13255157711.040001</v>
      </c>
    </row>
    <row r="23" spans="1:13" x14ac:dyDescent="0.25">
      <c r="A23" s="12">
        <v>45</v>
      </c>
      <c r="B23" s="12">
        <v>381</v>
      </c>
      <c r="C23" s="12">
        <v>16</v>
      </c>
      <c r="D23" s="12">
        <v>0</v>
      </c>
      <c r="E23" s="85" t="s">
        <v>37</v>
      </c>
      <c r="F23" s="86">
        <v>180000000</v>
      </c>
      <c r="G23" s="86"/>
      <c r="H23" s="99">
        <v>0</v>
      </c>
      <c r="I23" s="99">
        <v>2551527</v>
      </c>
      <c r="J23" s="99">
        <v>2551527</v>
      </c>
      <c r="K23" s="99">
        <v>9959931518</v>
      </c>
      <c r="L23" s="99">
        <v>12434487872</v>
      </c>
      <c r="M23" s="99">
        <v>11478000440.01</v>
      </c>
    </row>
    <row r="24" spans="1:13" x14ac:dyDescent="0.25">
      <c r="A24" s="12">
        <v>45</v>
      </c>
      <c r="B24" s="12">
        <v>381</v>
      </c>
      <c r="C24" s="12">
        <v>16</v>
      </c>
      <c r="D24" s="12">
        <v>0</v>
      </c>
      <c r="E24" s="85" t="s">
        <v>409</v>
      </c>
      <c r="F24" s="86">
        <v>1620000000</v>
      </c>
      <c r="G24" s="86"/>
      <c r="H24" s="99">
        <v>799374123</v>
      </c>
      <c r="I24" s="99">
        <v>799374123</v>
      </c>
      <c r="J24" s="99">
        <v>0</v>
      </c>
      <c r="K24" s="99">
        <v>9959931518</v>
      </c>
      <c r="L24" s="99">
        <v>12434487872</v>
      </c>
      <c r="M24" s="99">
        <v>11478000440.01</v>
      </c>
    </row>
    <row r="25" spans="1:13" x14ac:dyDescent="0.25">
      <c r="A25" s="12">
        <v>45</v>
      </c>
      <c r="B25" s="12">
        <v>381</v>
      </c>
      <c r="C25" s="12">
        <v>16</v>
      </c>
      <c r="D25" s="12">
        <v>0</v>
      </c>
      <c r="E25" s="85" t="s">
        <v>411</v>
      </c>
      <c r="F25" s="86">
        <v>400000000</v>
      </c>
      <c r="G25" s="86"/>
      <c r="H25" s="99">
        <v>279263759</v>
      </c>
      <c r="I25" s="99">
        <v>209805801</v>
      </c>
      <c r="J25" s="99">
        <v>209805801</v>
      </c>
      <c r="K25" s="99">
        <v>9959931518</v>
      </c>
      <c r="L25" s="99">
        <v>12434487872</v>
      </c>
      <c r="M25" s="99">
        <v>11478000440.01</v>
      </c>
    </row>
    <row r="26" spans="1:13" x14ac:dyDescent="0.25">
      <c r="A26" s="12">
        <v>45</v>
      </c>
      <c r="B26" s="12">
        <v>381</v>
      </c>
      <c r="C26" s="12">
        <v>16</v>
      </c>
      <c r="D26" s="12">
        <v>0</v>
      </c>
      <c r="E26" s="85" t="s">
        <v>413</v>
      </c>
      <c r="F26" s="86">
        <v>315000000</v>
      </c>
      <c r="G26" s="86"/>
      <c r="H26" s="99">
        <v>0</v>
      </c>
      <c r="I26" s="99">
        <v>0</v>
      </c>
      <c r="J26" s="99">
        <v>0</v>
      </c>
      <c r="K26" s="99">
        <v>9959931518</v>
      </c>
      <c r="L26" s="99">
        <v>12434487872</v>
      </c>
      <c r="M26" s="99">
        <v>11478000440.01</v>
      </c>
    </row>
    <row r="27" spans="1:13" x14ac:dyDescent="0.25">
      <c r="A27" s="12">
        <v>45</v>
      </c>
      <c r="B27" s="12">
        <v>381</v>
      </c>
      <c r="C27" s="12">
        <v>16</v>
      </c>
      <c r="D27" s="12">
        <v>0</v>
      </c>
      <c r="E27" s="85" t="s">
        <v>414</v>
      </c>
      <c r="F27" s="86">
        <v>25200000</v>
      </c>
      <c r="G27" s="86"/>
      <c r="H27" s="99">
        <v>0</v>
      </c>
      <c r="I27" s="99">
        <v>0</v>
      </c>
      <c r="J27" s="99">
        <v>0</v>
      </c>
      <c r="K27" s="99">
        <v>9959931518</v>
      </c>
      <c r="L27" s="99">
        <v>12434487872</v>
      </c>
      <c r="M27" s="99">
        <v>11478000440.01</v>
      </c>
    </row>
    <row r="28" spans="1:13" x14ac:dyDescent="0.25">
      <c r="A28" s="12">
        <v>45</v>
      </c>
      <c r="B28" s="12">
        <v>381</v>
      </c>
      <c r="C28" s="12">
        <v>16</v>
      </c>
      <c r="D28" s="12">
        <v>0</v>
      </c>
      <c r="E28" s="85" t="s">
        <v>415</v>
      </c>
      <c r="F28" s="86">
        <v>28800000</v>
      </c>
      <c r="G28" s="86"/>
      <c r="H28" s="99">
        <v>0</v>
      </c>
      <c r="I28" s="99">
        <v>0</v>
      </c>
      <c r="J28" s="99">
        <v>0</v>
      </c>
      <c r="K28" s="99">
        <v>9959931518</v>
      </c>
      <c r="L28" s="99">
        <v>12434487872</v>
      </c>
      <c r="M28" s="99">
        <v>11478000440.01</v>
      </c>
    </row>
    <row r="29" spans="1:13" x14ac:dyDescent="0.25">
      <c r="A29" s="12">
        <v>45</v>
      </c>
      <c r="B29" s="12">
        <v>381</v>
      </c>
      <c r="C29" s="12">
        <v>16</v>
      </c>
      <c r="D29" s="12">
        <v>0</v>
      </c>
      <c r="E29" s="85" t="s">
        <v>418</v>
      </c>
      <c r="F29" s="86">
        <v>1134000000</v>
      </c>
      <c r="G29" s="86"/>
      <c r="H29" s="99">
        <v>583930905</v>
      </c>
      <c r="I29" s="99">
        <v>1579999022</v>
      </c>
      <c r="J29" s="99">
        <v>1579999022</v>
      </c>
      <c r="K29" s="99">
        <v>9959931518</v>
      </c>
      <c r="L29" s="99">
        <v>12434487872</v>
      </c>
      <c r="M29" s="99">
        <v>11478000440.01</v>
      </c>
    </row>
    <row r="30" spans="1:13" x14ac:dyDescent="0.25">
      <c r="A30" s="12">
        <v>45</v>
      </c>
      <c r="B30" s="12">
        <v>381</v>
      </c>
      <c r="C30" s="12">
        <v>16</v>
      </c>
      <c r="D30" s="12">
        <v>0</v>
      </c>
      <c r="E30" s="85" t="s">
        <v>417</v>
      </c>
      <c r="F30" s="86">
        <v>1044000000</v>
      </c>
      <c r="G30" s="86"/>
      <c r="H30" s="99">
        <v>0</v>
      </c>
      <c r="I30" s="99">
        <v>0</v>
      </c>
      <c r="J30" s="99">
        <v>0</v>
      </c>
      <c r="K30" s="99">
        <v>9959931518</v>
      </c>
      <c r="L30" s="99">
        <v>12434487872</v>
      </c>
      <c r="M30" s="99">
        <v>11478000440.01</v>
      </c>
    </row>
    <row r="31" spans="1:13" ht="15" x14ac:dyDescent="0.25">
      <c r="A31" s="135" t="s">
        <v>9</v>
      </c>
      <c r="B31" s="135"/>
      <c r="C31" s="135"/>
      <c r="D31" s="135"/>
      <c r="E31" s="135"/>
      <c r="F31" s="89">
        <f>SUM(F7:F30)</f>
        <v>7405759577</v>
      </c>
      <c r="G31" s="89"/>
      <c r="H31" s="89">
        <f>SUM(H7:H30)</f>
        <v>4012547584</v>
      </c>
      <c r="I31" s="89">
        <f t="shared" ref="I31:J31" si="0">SUM(I7:I30)</f>
        <v>7316689983.3699999</v>
      </c>
      <c r="J31" s="89">
        <f t="shared" si="0"/>
        <v>4391959583.1399994</v>
      </c>
      <c r="K31" s="89">
        <f t="shared" ref="K31" si="1">SUM(K7:K30)</f>
        <v>174268664416</v>
      </c>
      <c r="L31" s="89">
        <f t="shared" ref="L31" si="2">SUM(L7:L30)</f>
        <v>207623548359</v>
      </c>
      <c r="M31" s="89">
        <f t="shared" ref="M31" si="3">SUM(M7:M30)</f>
        <v>193756600824.68002</v>
      </c>
    </row>
    <row r="32" spans="1:13" x14ac:dyDescent="0.25">
      <c r="H32" s="101"/>
      <c r="J32" s="102"/>
    </row>
    <row r="33" spans="1:13" x14ac:dyDescent="0.25">
      <c r="F33" s="104"/>
      <c r="G33" s="104"/>
      <c r="H33" s="104"/>
      <c r="I33" s="104"/>
      <c r="J33" s="104"/>
    </row>
    <row r="34" spans="1:13" ht="15" x14ac:dyDescent="0.3">
      <c r="A34" s="133" t="s">
        <v>434</v>
      </c>
      <c r="B34" s="133"/>
      <c r="C34" s="133"/>
      <c r="D34" s="138" t="s">
        <v>436</v>
      </c>
      <c r="E34" s="138"/>
      <c r="F34" s="138"/>
      <c r="G34" s="138"/>
      <c r="H34" s="138"/>
      <c r="I34" s="138"/>
      <c r="J34" s="138"/>
      <c r="K34" s="138"/>
      <c r="L34" s="138"/>
      <c r="M34" s="138"/>
    </row>
    <row r="36" spans="1:13" ht="15" x14ac:dyDescent="0.3">
      <c r="A36" s="79" t="s">
        <v>59</v>
      </c>
      <c r="B36" s="133" t="s">
        <v>60</v>
      </c>
      <c r="C36" s="133"/>
      <c r="D36" s="139" t="s">
        <v>131</v>
      </c>
      <c r="E36" s="139"/>
      <c r="F36" s="138"/>
      <c r="G36" s="138"/>
      <c r="H36" s="138"/>
      <c r="I36" s="138"/>
      <c r="J36" s="138"/>
      <c r="K36" s="138"/>
      <c r="L36" s="138"/>
      <c r="M36" s="138"/>
    </row>
    <row r="37" spans="1:13" ht="13.5" customHeight="1" x14ac:dyDescent="0.3">
      <c r="A37" s="79"/>
      <c r="B37" s="105"/>
      <c r="C37" s="105"/>
      <c r="D37" s="139"/>
      <c r="E37" s="139"/>
      <c r="F37" s="138"/>
      <c r="G37" s="138"/>
      <c r="H37" s="138"/>
      <c r="I37" s="138"/>
      <c r="J37" s="138"/>
      <c r="K37" s="138"/>
      <c r="L37" s="138"/>
      <c r="M37" s="138"/>
    </row>
    <row r="38" spans="1:13" ht="15" x14ac:dyDescent="0.3">
      <c r="A38" s="79" t="s">
        <v>64</v>
      </c>
      <c r="B38" s="133" t="s">
        <v>111</v>
      </c>
      <c r="C38" s="133"/>
      <c r="D38" s="140" t="s">
        <v>137</v>
      </c>
      <c r="E38" s="140"/>
      <c r="F38" s="138"/>
      <c r="G38" s="138"/>
      <c r="H38" s="138"/>
      <c r="I38" s="138"/>
      <c r="J38" s="138"/>
      <c r="K38" s="138"/>
      <c r="L38" s="138"/>
      <c r="M38" s="138"/>
    </row>
    <row r="39" spans="1:13" ht="15" x14ac:dyDescent="0.3">
      <c r="A39" s="79" t="s">
        <v>67</v>
      </c>
      <c r="B39" s="133" t="s">
        <v>154</v>
      </c>
      <c r="C39" s="133"/>
      <c r="D39" s="140" t="s">
        <v>168</v>
      </c>
      <c r="E39" s="140"/>
      <c r="F39" s="138"/>
      <c r="G39" s="138"/>
      <c r="H39" s="138"/>
      <c r="I39" s="138"/>
      <c r="J39" s="138"/>
      <c r="K39" s="138"/>
      <c r="L39" s="138"/>
      <c r="M39" s="138"/>
    </row>
    <row r="40" spans="1:13" ht="15" customHeight="1" x14ac:dyDescent="0.3">
      <c r="A40" s="79" t="s">
        <v>87</v>
      </c>
      <c r="B40" s="133" t="s">
        <v>170</v>
      </c>
      <c r="C40" s="133"/>
      <c r="D40" s="139" t="s">
        <v>171</v>
      </c>
      <c r="E40" s="139"/>
      <c r="F40" s="138"/>
      <c r="G40" s="138"/>
      <c r="H40" s="138"/>
      <c r="I40" s="138"/>
      <c r="J40" s="138"/>
      <c r="K40" s="138"/>
      <c r="L40" s="138"/>
      <c r="M40" s="138"/>
    </row>
    <row r="41" spans="1:13" ht="12" customHeight="1" x14ac:dyDescent="0.25">
      <c r="D41" s="139"/>
      <c r="E41" s="139"/>
      <c r="F41" s="138"/>
      <c r="G41" s="138"/>
      <c r="H41" s="138"/>
      <c r="I41" s="138"/>
      <c r="J41" s="138"/>
      <c r="K41" s="138"/>
      <c r="L41" s="138"/>
      <c r="M41" s="138"/>
    </row>
    <row r="42" spans="1:13" ht="15" x14ac:dyDescent="0.3">
      <c r="A42" s="79" t="s">
        <v>233</v>
      </c>
      <c r="B42" s="133" t="s">
        <v>147</v>
      </c>
      <c r="C42" s="133"/>
      <c r="D42" s="140" t="s">
        <v>234</v>
      </c>
      <c r="E42" s="140"/>
      <c r="F42" s="138"/>
      <c r="G42" s="138"/>
      <c r="H42" s="138"/>
      <c r="I42" s="138"/>
      <c r="J42" s="138"/>
      <c r="K42" s="138"/>
      <c r="L42" s="138"/>
      <c r="M42" s="138"/>
    </row>
    <row r="43" spans="1:13" ht="15" x14ac:dyDescent="0.3">
      <c r="A43" s="79" t="s">
        <v>97</v>
      </c>
      <c r="B43" s="133" t="s">
        <v>265</v>
      </c>
      <c r="C43" s="133"/>
      <c r="D43" s="134" t="s">
        <v>333</v>
      </c>
      <c r="E43" s="134"/>
    </row>
    <row r="44" spans="1:13" ht="15" x14ac:dyDescent="0.3">
      <c r="A44" s="79" t="s">
        <v>101</v>
      </c>
      <c r="B44" s="133" t="s">
        <v>407</v>
      </c>
      <c r="C44" s="133"/>
      <c r="D44" s="140" t="s">
        <v>410</v>
      </c>
      <c r="E44" s="140"/>
      <c r="F44" s="138"/>
      <c r="G44" s="138"/>
      <c r="H44" s="138"/>
      <c r="I44" s="138"/>
      <c r="J44" s="138"/>
      <c r="K44" s="138"/>
      <c r="L44" s="138"/>
      <c r="M44" s="138"/>
    </row>
    <row r="45" spans="1:13" x14ac:dyDescent="0.25">
      <c r="D45" s="140"/>
      <c r="E45" s="140"/>
      <c r="F45" s="138"/>
      <c r="G45" s="138"/>
      <c r="H45" s="138"/>
      <c r="I45" s="138"/>
      <c r="J45" s="138"/>
      <c r="K45" s="138"/>
      <c r="L45" s="138"/>
      <c r="M45" s="138"/>
    </row>
    <row r="46" spans="1:13" ht="15" x14ac:dyDescent="0.3">
      <c r="A46" s="79" t="s">
        <v>110</v>
      </c>
      <c r="B46" s="133" t="s">
        <v>407</v>
      </c>
      <c r="C46" s="133"/>
      <c r="D46" s="140" t="s">
        <v>412</v>
      </c>
      <c r="E46" s="140"/>
      <c r="F46" s="138"/>
      <c r="G46" s="138"/>
      <c r="H46" s="138"/>
      <c r="I46" s="138"/>
      <c r="J46" s="138"/>
      <c r="K46" s="138"/>
      <c r="L46" s="138"/>
      <c r="M46" s="138"/>
    </row>
    <row r="47" spans="1:13" x14ac:dyDescent="0.25">
      <c r="D47" s="140"/>
      <c r="E47" s="140"/>
      <c r="F47" s="138"/>
      <c r="G47" s="138"/>
      <c r="H47" s="138"/>
      <c r="I47" s="138"/>
      <c r="J47" s="138"/>
      <c r="K47" s="138"/>
      <c r="L47" s="138"/>
      <c r="M47" s="138"/>
    </row>
    <row r="48" spans="1:13" ht="15" x14ac:dyDescent="0.3">
      <c r="A48" s="79" t="s">
        <v>116</v>
      </c>
      <c r="B48" s="133" t="s">
        <v>407</v>
      </c>
      <c r="C48" s="133"/>
      <c r="D48" s="140" t="s">
        <v>416</v>
      </c>
      <c r="E48" s="140"/>
      <c r="F48" s="138"/>
      <c r="G48" s="138"/>
      <c r="H48" s="138"/>
      <c r="I48" s="138"/>
      <c r="J48" s="138"/>
      <c r="K48" s="138"/>
      <c r="L48" s="138"/>
      <c r="M48" s="138"/>
    </row>
    <row r="49" spans="1:13" ht="15" x14ac:dyDescent="0.3">
      <c r="A49" s="79" t="s">
        <v>119</v>
      </c>
      <c r="B49" s="133" t="s">
        <v>407</v>
      </c>
      <c r="C49" s="133"/>
      <c r="D49" s="134" t="s">
        <v>419</v>
      </c>
      <c r="E49" s="134"/>
    </row>
    <row r="50" spans="1:13" ht="15" customHeight="1" x14ac:dyDescent="0.3">
      <c r="A50" s="79" t="s">
        <v>123</v>
      </c>
      <c r="B50" s="133" t="s">
        <v>431</v>
      </c>
      <c r="C50" s="133"/>
      <c r="D50" s="140" t="s">
        <v>703</v>
      </c>
      <c r="E50" s="140"/>
      <c r="F50" s="138"/>
      <c r="G50" s="138"/>
      <c r="H50" s="138"/>
      <c r="I50" s="138"/>
      <c r="J50" s="138"/>
      <c r="K50" s="138"/>
      <c r="L50" s="138"/>
      <c r="M50" s="138"/>
    </row>
  </sheetData>
  <sortState ref="A10:F32">
    <sortCondition ref="B10:B32"/>
    <sortCondition ref="C10:C32"/>
  </sortState>
  <mergeCells count="31">
    <mergeCell ref="B40:C40"/>
    <mergeCell ref="B39:C39"/>
    <mergeCell ref="A4:J4"/>
    <mergeCell ref="B50:C50"/>
    <mergeCell ref="D34:M34"/>
    <mergeCell ref="D36:M37"/>
    <mergeCell ref="D38:M38"/>
    <mergeCell ref="D39:M39"/>
    <mergeCell ref="D40:M41"/>
    <mergeCell ref="D42:M42"/>
    <mergeCell ref="D44:M45"/>
    <mergeCell ref="D46:M47"/>
    <mergeCell ref="D48:M48"/>
    <mergeCell ref="D50:M50"/>
    <mergeCell ref="A34:C34"/>
    <mergeCell ref="A1:M1"/>
    <mergeCell ref="A2:M2"/>
    <mergeCell ref="A3:M3"/>
    <mergeCell ref="B48:C48"/>
    <mergeCell ref="B49:C49"/>
    <mergeCell ref="D49:E49"/>
    <mergeCell ref="B44:C44"/>
    <mergeCell ref="B43:C43"/>
    <mergeCell ref="D43:E43"/>
    <mergeCell ref="B38:C38"/>
    <mergeCell ref="B46:C46"/>
    <mergeCell ref="A31:E31"/>
    <mergeCell ref="F5:J5"/>
    <mergeCell ref="K5:M5"/>
    <mergeCell ref="B36:C36"/>
    <mergeCell ref="B42:C42"/>
  </mergeCells>
  <conditionalFormatting sqref="F6:J6">
    <cfRule type="cellIs" dxfId="7" priority="15" stopIfTrue="1" operator="equal">
      <formula>"NO"</formula>
    </cfRule>
  </conditionalFormatting>
  <conditionalFormatting sqref="K6:M6">
    <cfRule type="cellIs" dxfId="6" priority="16" stopIfTrue="1" operator="equal">
      <formula>"NO"</formula>
    </cfRule>
  </conditionalFormatting>
  <conditionalFormatting sqref="A5">
    <cfRule type="cellIs" dxfId="5" priority="8" stopIfTrue="1" operator="equal">
      <formula>"NO"</formula>
    </cfRule>
  </conditionalFormatting>
  <conditionalFormatting sqref="E6">
    <cfRule type="cellIs" dxfId="4" priority="7" stopIfTrue="1" operator="equal">
      <formula>"NO"</formula>
    </cfRule>
  </conditionalFormatting>
  <conditionalFormatting sqref="A2">
    <cfRule type="cellIs" dxfId="3" priority="4" stopIfTrue="1" operator="equal">
      <formula>"NO"</formula>
    </cfRule>
  </conditionalFormatting>
  <conditionalFormatting sqref="A3">
    <cfRule type="cellIs" dxfId="2" priority="3" stopIfTrue="1" operator="equal">
      <formula>"NO"</formula>
    </cfRule>
  </conditionalFormatting>
  <conditionalFormatting sqref="A4">
    <cfRule type="cellIs" dxfId="1" priority="2" stopIfTrue="1" operator="equal">
      <formula>"NO"</formula>
    </cfRule>
  </conditionalFormatting>
  <conditionalFormatting sqref="A1">
    <cfRule type="cellIs" dxfId="0" priority="1" stopIfTrue="1" operator="equal">
      <formula>"NO"</formula>
    </cfRule>
  </conditionalFormatting>
  <printOptions horizontalCentered="1"/>
  <pageMargins left="0.6692913385826772" right="0.62992125984251968" top="0.98425196850393704" bottom="0.59055118110236227" header="0.31496062992125984" footer="0.31496062992125984"/>
  <pageSetup paperSize="9"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Anexa A</vt:lpstr>
      <vt:lpstr>Anexa B</vt:lpstr>
      <vt:lpstr>Bs y Servicios</vt:lpstr>
      <vt:lpstr>Hoja1</vt:lpstr>
      <vt:lpstr>'Anexa A'!Área_de_impresión</vt:lpstr>
      <vt:lpstr>'Anexa A'!Títulos_a_imprimir</vt:lpstr>
      <vt:lpstr>'Anexa B'!Títulos_a_imprimir</vt:lpstr>
      <vt:lpstr>'Bs y Servicios'!Títulos_a_imprimir</vt:lpstr>
    </vt:vector>
  </TitlesOfParts>
  <Company>Oficina Nacional de Presupuesto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 Laico</dc:creator>
  <cp:lastModifiedBy>Diana Lopez</cp:lastModifiedBy>
  <cp:lastPrinted>2019-06-10T14:41:42Z</cp:lastPrinted>
  <dcterms:created xsi:type="dcterms:W3CDTF">2015-09-09T19:33:09Z</dcterms:created>
  <dcterms:modified xsi:type="dcterms:W3CDTF">2019-06-12T15:46:02Z</dcterms:modified>
</cp:coreProperties>
</file>